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1"/>
  </bookViews>
  <sheets>
    <sheet name="البيانات الاساسية" sheetId="1" r:id="rId1"/>
    <sheet name="صافى الاستحقاقات الشهرية" sheetId="2" r:id="rId2"/>
    <sheet name="الضريبة" sheetId="3" r:id="rId3"/>
    <sheet name="التامينات الاجتماعية" sheetId="4" r:id="rId4"/>
    <sheet name="البدلات المعفاة" sheetId="5" r:id="rId5"/>
    <sheet name="ورقة3" sheetId="6" r:id="rId6"/>
  </sheets>
  <definedNames/>
  <calcPr fullCalcOnLoad="1"/>
</workbook>
</file>

<file path=xl/sharedStrings.xml><?xml version="1.0" encoding="utf-8"?>
<sst xmlns="http://schemas.openxmlformats.org/spreadsheetml/2006/main" count="98" uniqueCount="61">
  <si>
    <t>حساب الضريبة</t>
  </si>
  <si>
    <t>كود الموظف</t>
  </si>
  <si>
    <t>الأسم</t>
  </si>
  <si>
    <t>الأستحقاقات</t>
  </si>
  <si>
    <t>المبلغ غير الخاضعة والمعفاة</t>
  </si>
  <si>
    <t xml:space="preserve">الضريبة السنوية </t>
  </si>
  <si>
    <t>الضريبة الشهرية</t>
  </si>
  <si>
    <t>التأمين الأجتماعى</t>
  </si>
  <si>
    <t>البدلات المعفاة</t>
  </si>
  <si>
    <t>تكاليف الحصول على الايراد</t>
  </si>
  <si>
    <t>الحد الادنى للمعيشة</t>
  </si>
  <si>
    <t>الاعباء العائلية</t>
  </si>
  <si>
    <t>الاجمالى</t>
  </si>
  <si>
    <t>المبلغ الخاضع للضريبة</t>
  </si>
  <si>
    <t>الاسم</t>
  </si>
  <si>
    <t>الاجر الاساسى</t>
  </si>
  <si>
    <t>العلاوة الدورية</t>
  </si>
  <si>
    <t>البدلات</t>
  </si>
  <si>
    <t>بدل انتقال</t>
  </si>
  <si>
    <t>بدل تمثيل</t>
  </si>
  <si>
    <t>بدل طبيعة عمل</t>
  </si>
  <si>
    <t>حوافز انتاج</t>
  </si>
  <si>
    <t>علاوة اجتماعية</t>
  </si>
  <si>
    <t>عن الاجر الاساسى</t>
  </si>
  <si>
    <t>عن الاجر المتغير</t>
  </si>
  <si>
    <t>حوافز الانتاج</t>
  </si>
  <si>
    <t>العلاوة الاجتماعية</t>
  </si>
  <si>
    <t>طارق مهدوى</t>
  </si>
  <si>
    <t>محمد قنديل</t>
  </si>
  <si>
    <t>امال كمال</t>
  </si>
  <si>
    <t>المرتب الاساسى</t>
  </si>
  <si>
    <t>العلاوة</t>
  </si>
  <si>
    <t>متزوج</t>
  </si>
  <si>
    <t>متزوج ويعول</t>
  </si>
  <si>
    <t>اعزب</t>
  </si>
  <si>
    <t xml:space="preserve">بدل طبيعة انتقال </t>
  </si>
  <si>
    <t>الشهرى</t>
  </si>
  <si>
    <t>السنوى</t>
  </si>
  <si>
    <t>الصافى بعدالبدلات والتامينات</t>
  </si>
  <si>
    <t>الحالة الاجتماعية والاعفاء</t>
  </si>
  <si>
    <t xml:space="preserve">الحالة الاجتماعية </t>
  </si>
  <si>
    <t>الاعفاء</t>
  </si>
  <si>
    <t>الاجر المتغير الخاضع</t>
  </si>
  <si>
    <t>اجمالى البدلات</t>
  </si>
  <si>
    <t>اجمالى الاستحقاقات</t>
  </si>
  <si>
    <t>بدلات غير خاضعة</t>
  </si>
  <si>
    <t>بدلات معفاة</t>
  </si>
  <si>
    <t>الاجمالى المعفى</t>
  </si>
  <si>
    <t>المرتب االشهرى</t>
  </si>
  <si>
    <t>الاجمالى الشهرى</t>
  </si>
  <si>
    <t>اجمالى الاستحقاقات الشهرية</t>
  </si>
  <si>
    <t>الاستقطاعات</t>
  </si>
  <si>
    <t>الضريبة</t>
  </si>
  <si>
    <t>الصافى</t>
  </si>
  <si>
    <t>اخرى</t>
  </si>
  <si>
    <t>ناهد شريف</t>
  </si>
  <si>
    <t>الموظف الأول</t>
  </si>
  <si>
    <t>الموظف الثاني</t>
  </si>
  <si>
    <t>الموظف الثالث</t>
  </si>
  <si>
    <t>الموظف الرابع</t>
  </si>
  <si>
    <t>كشف الرواتب الشهرية</t>
  </si>
</sst>
</file>

<file path=xl/styles.xml><?xml version="1.0" encoding="utf-8"?>
<styleSheet xmlns="http://schemas.openxmlformats.org/spreadsheetml/2006/main">
  <numFmts count="15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0">
    <font>
      <sz val="10"/>
      <name val="Arial"/>
      <family val="0"/>
    </font>
    <font>
      <b/>
      <sz val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sz val="10"/>
      <color theme="4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>
        <color indexed="63"/>
      </right>
      <top style="thick">
        <color indexed="14"/>
      </top>
      <bottom style="thick">
        <color indexed="14"/>
      </bottom>
    </border>
    <border>
      <left>
        <color indexed="63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164" fontId="1" fillId="0" borderId="11" xfId="0" applyNumberFormat="1" applyFont="1" applyBorder="1" applyAlignment="1">
      <alignment/>
    </xf>
    <xf numFmtId="0" fontId="1" fillId="0" borderId="17" xfId="0" applyFont="1" applyBorder="1" applyAlignment="1">
      <alignment/>
    </xf>
    <xf numFmtId="164" fontId="1" fillId="0" borderId="10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164" fontId="38" fillId="0" borderId="15" xfId="0" applyNumberFormat="1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164" fontId="38" fillId="0" borderId="14" xfId="0" applyNumberFormat="1" applyFont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21" xfId="0" applyFont="1" applyFill="1" applyBorder="1" applyAlignment="1">
      <alignment horizontal="center"/>
    </xf>
    <xf numFmtId="0" fontId="38" fillId="34" borderId="22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/>
    </xf>
    <xf numFmtId="0" fontId="38" fillId="34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"/>
  <sheetViews>
    <sheetView rightToLeft="1" zoomScalePageLayoutView="0" workbookViewId="0" topLeftCell="R4">
      <selection activeCell="X18" sqref="X18"/>
    </sheetView>
  </sheetViews>
  <sheetFormatPr defaultColWidth="9.140625" defaultRowHeight="12.75"/>
  <cols>
    <col min="1" max="1" width="10.57421875" style="0" customWidth="1"/>
    <col min="2" max="2" width="23.8515625" style="0" customWidth="1"/>
    <col min="3" max="4" width="14.140625" style="0" customWidth="1"/>
    <col min="5" max="5" width="16.421875" style="0" customWidth="1"/>
    <col min="6" max="6" width="13.57421875" style="0" customWidth="1"/>
    <col min="7" max="8" width="13.421875" style="0" customWidth="1"/>
    <col min="9" max="10" width="11.8515625" style="0" customWidth="1"/>
    <col min="11" max="18" width="12.28125" style="0" customWidth="1"/>
    <col min="19" max="19" width="12.57421875" style="0" customWidth="1"/>
  </cols>
  <sheetData>
    <row r="1" ht="13.5" thickBot="1"/>
    <row r="2" spans="1:23" ht="17.25" thickBot="1" thickTop="1">
      <c r="A2" s="20" t="s">
        <v>1</v>
      </c>
      <c r="B2" s="20" t="s">
        <v>14</v>
      </c>
      <c r="C2" s="21" t="s">
        <v>39</v>
      </c>
      <c r="D2" s="22"/>
      <c r="E2" s="23"/>
      <c r="F2" s="21" t="s">
        <v>30</v>
      </c>
      <c r="G2" s="23"/>
      <c r="H2" s="21" t="s">
        <v>31</v>
      </c>
      <c r="I2" s="23"/>
      <c r="J2" s="21" t="s">
        <v>35</v>
      </c>
      <c r="K2" s="23"/>
      <c r="L2" s="21" t="s">
        <v>19</v>
      </c>
      <c r="M2" s="23"/>
      <c r="N2" s="21" t="s">
        <v>20</v>
      </c>
      <c r="O2" s="23"/>
      <c r="P2" s="21" t="s">
        <v>21</v>
      </c>
      <c r="Q2" s="23"/>
      <c r="R2" s="21" t="s">
        <v>22</v>
      </c>
      <c r="S2" s="23"/>
      <c r="T2" s="20" t="s">
        <v>43</v>
      </c>
      <c r="U2" s="20"/>
      <c r="V2" s="20" t="s">
        <v>44</v>
      </c>
      <c r="W2" s="20"/>
    </row>
    <row r="3" spans="1:23" ht="17.25" thickBot="1" thickTop="1">
      <c r="A3" s="24"/>
      <c r="B3" s="24"/>
      <c r="C3" s="12" t="s">
        <v>40</v>
      </c>
      <c r="D3" s="12" t="s">
        <v>41</v>
      </c>
      <c r="E3" s="12" t="s">
        <v>10</v>
      </c>
      <c r="F3" s="5" t="s">
        <v>36</v>
      </c>
      <c r="G3" s="5" t="s">
        <v>37</v>
      </c>
      <c r="H3" s="5" t="s">
        <v>36</v>
      </c>
      <c r="I3" s="5" t="s">
        <v>37</v>
      </c>
      <c r="J3" s="5" t="s">
        <v>36</v>
      </c>
      <c r="K3" s="5" t="s">
        <v>37</v>
      </c>
      <c r="L3" s="5" t="s">
        <v>36</v>
      </c>
      <c r="M3" s="5" t="s">
        <v>37</v>
      </c>
      <c r="N3" s="5" t="s">
        <v>36</v>
      </c>
      <c r="O3" s="5" t="s">
        <v>37</v>
      </c>
      <c r="P3" s="5" t="s">
        <v>36</v>
      </c>
      <c r="Q3" s="5" t="s">
        <v>37</v>
      </c>
      <c r="R3" s="5" t="s">
        <v>36</v>
      </c>
      <c r="S3" s="5" t="s">
        <v>37</v>
      </c>
      <c r="T3" s="5" t="s">
        <v>36</v>
      </c>
      <c r="U3" s="5" t="s">
        <v>37</v>
      </c>
      <c r="V3" s="11" t="s">
        <v>36</v>
      </c>
      <c r="W3" s="11" t="s">
        <v>37</v>
      </c>
    </row>
    <row r="4" spans="1:23" ht="16.5" thickTop="1">
      <c r="A4" s="17">
        <v>1</v>
      </c>
      <c r="B4" s="3" t="s">
        <v>27</v>
      </c>
      <c r="C4" s="7" t="s">
        <v>32</v>
      </c>
      <c r="D4" s="10">
        <v>2500</v>
      </c>
      <c r="E4" s="10">
        <v>2000</v>
      </c>
      <c r="F4" s="7">
        <v>600</v>
      </c>
      <c r="G4" s="7">
        <f>F4*12</f>
        <v>7200</v>
      </c>
      <c r="H4" s="7">
        <v>0</v>
      </c>
      <c r="I4" s="7">
        <f>H4*12</f>
        <v>0</v>
      </c>
      <c r="J4" s="7">
        <v>150</v>
      </c>
      <c r="K4" s="7">
        <f>J4*12</f>
        <v>1800</v>
      </c>
      <c r="L4" s="7">
        <v>320</v>
      </c>
      <c r="M4" s="7">
        <f>L4*12</f>
        <v>3840</v>
      </c>
      <c r="N4" s="7">
        <v>50</v>
      </c>
      <c r="O4" s="7">
        <f>N4*12</f>
        <v>600</v>
      </c>
      <c r="P4" s="7">
        <v>300</v>
      </c>
      <c r="Q4" s="7">
        <f>P4*12</f>
        <v>3600</v>
      </c>
      <c r="R4" s="7">
        <v>100</v>
      </c>
      <c r="S4" s="7">
        <f>R4*12</f>
        <v>1200</v>
      </c>
      <c r="T4" s="7">
        <f>J4+L4+N4+P4+R4</f>
        <v>920</v>
      </c>
      <c r="U4" s="7">
        <f>K4+M4+O4+Q4+S4</f>
        <v>11040</v>
      </c>
      <c r="V4" s="7">
        <f>F4+H4+T4</f>
        <v>1520</v>
      </c>
      <c r="W4" s="7">
        <f>G4+I4+U4</f>
        <v>18240</v>
      </c>
    </row>
    <row r="5" spans="1:23" ht="15.75">
      <c r="A5" s="17">
        <v>2</v>
      </c>
      <c r="B5" s="3" t="s">
        <v>28</v>
      </c>
      <c r="C5" s="7" t="s">
        <v>33</v>
      </c>
      <c r="D5" s="10">
        <v>3000</v>
      </c>
      <c r="E5" s="10">
        <v>2000</v>
      </c>
      <c r="F5" s="7">
        <v>600</v>
      </c>
      <c r="G5" s="7">
        <f aca="true" t="shared" si="0" ref="G5:G21">F5*12</f>
        <v>7200</v>
      </c>
      <c r="H5" s="7"/>
      <c r="I5" s="7">
        <f aca="true" t="shared" si="1" ref="I5:I21">H5*12</f>
        <v>0</v>
      </c>
      <c r="J5" s="7">
        <v>150</v>
      </c>
      <c r="K5" s="7">
        <f aca="true" t="shared" si="2" ref="K5:K21">J5*12</f>
        <v>1800</v>
      </c>
      <c r="L5" s="7">
        <v>320</v>
      </c>
      <c r="M5" s="7">
        <f aca="true" t="shared" si="3" ref="M5:M21">L5*12</f>
        <v>3840</v>
      </c>
      <c r="N5" s="7">
        <v>50</v>
      </c>
      <c r="O5" s="7">
        <f aca="true" t="shared" si="4" ref="O5:O21">N5*12</f>
        <v>600</v>
      </c>
      <c r="P5" s="7">
        <v>300</v>
      </c>
      <c r="Q5" s="7">
        <f aca="true" t="shared" si="5" ref="Q5:Q21">P5*12</f>
        <v>3600</v>
      </c>
      <c r="R5" s="7">
        <v>100</v>
      </c>
      <c r="S5" s="7">
        <f aca="true" t="shared" si="6" ref="S5:S21">R5*12</f>
        <v>1200</v>
      </c>
      <c r="T5" s="7">
        <f aca="true" t="shared" si="7" ref="T5:T21">J5+L5+N5+P5+R5</f>
        <v>920</v>
      </c>
      <c r="U5" s="7">
        <f aca="true" t="shared" si="8" ref="U5:U21">K5+M5+O5+Q5+S5</f>
        <v>11040</v>
      </c>
      <c r="V5" s="7">
        <f aca="true" t="shared" si="9" ref="V5:V21">F5+H5+T5</f>
        <v>1520</v>
      </c>
      <c r="W5" s="7">
        <f aca="true" t="shared" si="10" ref="W5:W21">G5+I5+U5</f>
        <v>18240</v>
      </c>
    </row>
    <row r="6" spans="1:23" ht="15.75">
      <c r="A6" s="17">
        <v>3</v>
      </c>
      <c r="B6" s="3" t="s">
        <v>29</v>
      </c>
      <c r="C6" s="7" t="s">
        <v>34</v>
      </c>
      <c r="D6" s="10">
        <v>2000</v>
      </c>
      <c r="E6" s="10">
        <v>2000</v>
      </c>
      <c r="F6" s="7">
        <v>1000</v>
      </c>
      <c r="G6" s="7">
        <f t="shared" si="0"/>
        <v>12000</v>
      </c>
      <c r="H6" s="7">
        <v>30</v>
      </c>
      <c r="I6" s="7">
        <f t="shared" si="1"/>
        <v>360</v>
      </c>
      <c r="J6" s="7">
        <v>300</v>
      </c>
      <c r="K6" s="7">
        <f t="shared" si="2"/>
        <v>3600</v>
      </c>
      <c r="L6" s="7">
        <v>400</v>
      </c>
      <c r="M6" s="7">
        <f t="shared" si="3"/>
        <v>4800</v>
      </c>
      <c r="N6" s="7">
        <v>75</v>
      </c>
      <c r="O6" s="7">
        <f t="shared" si="4"/>
        <v>900</v>
      </c>
      <c r="P6" s="7">
        <v>450</v>
      </c>
      <c r="Q6" s="7">
        <f t="shared" si="5"/>
        <v>5400</v>
      </c>
      <c r="R6" s="7">
        <v>150</v>
      </c>
      <c r="S6" s="7">
        <f t="shared" si="6"/>
        <v>1800</v>
      </c>
      <c r="T6" s="7">
        <f t="shared" si="7"/>
        <v>1375</v>
      </c>
      <c r="U6" s="7">
        <f t="shared" si="8"/>
        <v>16500</v>
      </c>
      <c r="V6" s="7">
        <f t="shared" si="9"/>
        <v>2405</v>
      </c>
      <c r="W6" s="7">
        <f t="shared" si="10"/>
        <v>28860</v>
      </c>
    </row>
    <row r="7" spans="1:23" ht="15.75">
      <c r="A7" s="17">
        <v>4</v>
      </c>
      <c r="B7" s="7" t="s">
        <v>55</v>
      </c>
      <c r="C7" s="7" t="s">
        <v>34</v>
      </c>
      <c r="D7" s="7">
        <v>2000</v>
      </c>
      <c r="E7" s="7">
        <v>2000</v>
      </c>
      <c r="F7" s="7">
        <v>800</v>
      </c>
      <c r="G7" s="7">
        <f t="shared" si="0"/>
        <v>9600</v>
      </c>
      <c r="H7" s="7">
        <v>20</v>
      </c>
      <c r="I7" s="7">
        <f t="shared" si="1"/>
        <v>240</v>
      </c>
      <c r="J7" s="7">
        <v>200</v>
      </c>
      <c r="K7" s="7">
        <f t="shared" si="2"/>
        <v>2400</v>
      </c>
      <c r="L7" s="7">
        <v>350</v>
      </c>
      <c r="M7" s="7">
        <f t="shared" si="3"/>
        <v>4200</v>
      </c>
      <c r="N7" s="7">
        <v>70</v>
      </c>
      <c r="O7" s="7">
        <f t="shared" si="4"/>
        <v>840</v>
      </c>
      <c r="P7" s="7">
        <v>400</v>
      </c>
      <c r="Q7" s="7">
        <f t="shared" si="5"/>
        <v>4800</v>
      </c>
      <c r="R7" s="7">
        <v>130</v>
      </c>
      <c r="S7" s="7">
        <f t="shared" si="6"/>
        <v>1560</v>
      </c>
      <c r="T7" s="7">
        <f t="shared" si="7"/>
        <v>1150</v>
      </c>
      <c r="U7" s="7">
        <f t="shared" si="8"/>
        <v>13800</v>
      </c>
      <c r="V7" s="7">
        <f t="shared" si="9"/>
        <v>1970</v>
      </c>
      <c r="W7" s="7">
        <f t="shared" si="10"/>
        <v>23640</v>
      </c>
    </row>
    <row r="8" spans="1:23" ht="15.75">
      <c r="A8" s="17">
        <v>5</v>
      </c>
      <c r="B8" s="7"/>
      <c r="C8" s="7"/>
      <c r="D8" s="7"/>
      <c r="E8" s="7"/>
      <c r="F8" s="7"/>
      <c r="G8" s="7">
        <f t="shared" si="0"/>
        <v>0</v>
      </c>
      <c r="H8" s="7"/>
      <c r="I8" s="7">
        <f t="shared" si="1"/>
        <v>0</v>
      </c>
      <c r="J8" s="7"/>
      <c r="K8" s="7">
        <f t="shared" si="2"/>
        <v>0</v>
      </c>
      <c r="L8" s="7"/>
      <c r="M8" s="7">
        <f t="shared" si="3"/>
        <v>0</v>
      </c>
      <c r="N8" s="7"/>
      <c r="O8" s="7">
        <f t="shared" si="4"/>
        <v>0</v>
      </c>
      <c r="P8" s="7"/>
      <c r="Q8" s="7">
        <f t="shared" si="5"/>
        <v>0</v>
      </c>
      <c r="R8" s="7"/>
      <c r="S8" s="7">
        <f t="shared" si="6"/>
        <v>0</v>
      </c>
      <c r="T8" s="7">
        <f t="shared" si="7"/>
        <v>0</v>
      </c>
      <c r="U8" s="7">
        <f t="shared" si="8"/>
        <v>0</v>
      </c>
      <c r="V8" s="7">
        <f t="shared" si="9"/>
        <v>0</v>
      </c>
      <c r="W8" s="7">
        <f t="shared" si="10"/>
        <v>0</v>
      </c>
    </row>
    <row r="9" spans="1:23" ht="15.75">
      <c r="A9" s="17">
        <v>6</v>
      </c>
      <c r="B9" s="7"/>
      <c r="C9" s="7"/>
      <c r="D9" s="7"/>
      <c r="E9" s="7"/>
      <c r="F9" s="7"/>
      <c r="G9" s="7">
        <f t="shared" si="0"/>
        <v>0</v>
      </c>
      <c r="H9" s="7"/>
      <c r="I9" s="7">
        <f t="shared" si="1"/>
        <v>0</v>
      </c>
      <c r="J9" s="7"/>
      <c r="K9" s="7">
        <f t="shared" si="2"/>
        <v>0</v>
      </c>
      <c r="L9" s="7"/>
      <c r="M9" s="7">
        <f t="shared" si="3"/>
        <v>0</v>
      </c>
      <c r="N9" s="7"/>
      <c r="O9" s="7">
        <f t="shared" si="4"/>
        <v>0</v>
      </c>
      <c r="P9" s="7"/>
      <c r="Q9" s="7">
        <f t="shared" si="5"/>
        <v>0</v>
      </c>
      <c r="R9" s="7"/>
      <c r="S9" s="7">
        <f t="shared" si="6"/>
        <v>0</v>
      </c>
      <c r="T9" s="7">
        <f t="shared" si="7"/>
        <v>0</v>
      </c>
      <c r="U9" s="7">
        <f t="shared" si="8"/>
        <v>0</v>
      </c>
      <c r="V9" s="7">
        <f t="shared" si="9"/>
        <v>0</v>
      </c>
      <c r="W9" s="7">
        <f t="shared" si="10"/>
        <v>0</v>
      </c>
    </row>
    <row r="10" spans="1:23" ht="15.75">
      <c r="A10" s="17">
        <v>7</v>
      </c>
      <c r="B10" s="7"/>
      <c r="C10" s="7"/>
      <c r="D10" s="7"/>
      <c r="E10" s="7"/>
      <c r="F10" s="7"/>
      <c r="G10" s="7">
        <f t="shared" si="0"/>
        <v>0</v>
      </c>
      <c r="H10" s="7"/>
      <c r="I10" s="7">
        <f t="shared" si="1"/>
        <v>0</v>
      </c>
      <c r="J10" s="7"/>
      <c r="K10" s="7">
        <f t="shared" si="2"/>
        <v>0</v>
      </c>
      <c r="L10" s="7"/>
      <c r="M10" s="7">
        <f t="shared" si="3"/>
        <v>0</v>
      </c>
      <c r="N10" s="7"/>
      <c r="O10" s="7">
        <f t="shared" si="4"/>
        <v>0</v>
      </c>
      <c r="P10" s="7"/>
      <c r="Q10" s="7">
        <f t="shared" si="5"/>
        <v>0</v>
      </c>
      <c r="R10" s="7"/>
      <c r="S10" s="7">
        <f t="shared" si="6"/>
        <v>0</v>
      </c>
      <c r="T10" s="7">
        <f t="shared" si="7"/>
        <v>0</v>
      </c>
      <c r="U10" s="7">
        <f t="shared" si="8"/>
        <v>0</v>
      </c>
      <c r="V10" s="7">
        <f t="shared" si="9"/>
        <v>0</v>
      </c>
      <c r="W10" s="7">
        <f t="shared" si="10"/>
        <v>0</v>
      </c>
    </row>
    <row r="11" spans="1:23" ht="15.75">
      <c r="A11" s="17">
        <v>8</v>
      </c>
      <c r="B11" s="7"/>
      <c r="C11" s="7"/>
      <c r="D11" s="7"/>
      <c r="E11" s="7"/>
      <c r="F11" s="7"/>
      <c r="G11" s="7">
        <f t="shared" si="0"/>
        <v>0</v>
      </c>
      <c r="H11" s="7"/>
      <c r="I11" s="7">
        <f t="shared" si="1"/>
        <v>0</v>
      </c>
      <c r="J11" s="7"/>
      <c r="K11" s="7">
        <f t="shared" si="2"/>
        <v>0</v>
      </c>
      <c r="L11" s="7"/>
      <c r="M11" s="7">
        <f t="shared" si="3"/>
        <v>0</v>
      </c>
      <c r="N11" s="7"/>
      <c r="O11" s="7">
        <f t="shared" si="4"/>
        <v>0</v>
      </c>
      <c r="P11" s="7"/>
      <c r="Q11" s="7">
        <f t="shared" si="5"/>
        <v>0</v>
      </c>
      <c r="R11" s="7"/>
      <c r="S11" s="7">
        <f t="shared" si="6"/>
        <v>0</v>
      </c>
      <c r="T11" s="7">
        <f t="shared" si="7"/>
        <v>0</v>
      </c>
      <c r="U11" s="7">
        <f t="shared" si="8"/>
        <v>0</v>
      </c>
      <c r="V11" s="7">
        <f t="shared" si="9"/>
        <v>0</v>
      </c>
      <c r="W11" s="7">
        <f t="shared" si="10"/>
        <v>0</v>
      </c>
    </row>
    <row r="12" spans="1:23" ht="15.75">
      <c r="A12" s="17">
        <v>9</v>
      </c>
      <c r="B12" s="7"/>
      <c r="C12" s="7"/>
      <c r="D12" s="7"/>
      <c r="E12" s="7"/>
      <c r="F12" s="7"/>
      <c r="G12" s="7">
        <f t="shared" si="0"/>
        <v>0</v>
      </c>
      <c r="H12" s="7"/>
      <c r="I12" s="7">
        <f t="shared" si="1"/>
        <v>0</v>
      </c>
      <c r="J12" s="7"/>
      <c r="K12" s="7">
        <f t="shared" si="2"/>
        <v>0</v>
      </c>
      <c r="L12" s="7"/>
      <c r="M12" s="7">
        <f t="shared" si="3"/>
        <v>0</v>
      </c>
      <c r="N12" s="7"/>
      <c r="O12" s="7">
        <f t="shared" si="4"/>
        <v>0</v>
      </c>
      <c r="P12" s="7"/>
      <c r="Q12" s="7">
        <f t="shared" si="5"/>
        <v>0</v>
      </c>
      <c r="R12" s="7"/>
      <c r="S12" s="7">
        <f t="shared" si="6"/>
        <v>0</v>
      </c>
      <c r="T12" s="7">
        <f t="shared" si="7"/>
        <v>0</v>
      </c>
      <c r="U12" s="7">
        <f t="shared" si="8"/>
        <v>0</v>
      </c>
      <c r="V12" s="7">
        <f t="shared" si="9"/>
        <v>0</v>
      </c>
      <c r="W12" s="7">
        <f t="shared" si="10"/>
        <v>0</v>
      </c>
    </row>
    <row r="13" spans="1:23" ht="15.75">
      <c r="A13" s="17">
        <v>10</v>
      </c>
      <c r="B13" s="7"/>
      <c r="C13" s="7"/>
      <c r="D13" s="7"/>
      <c r="E13" s="7"/>
      <c r="F13" s="7"/>
      <c r="G13" s="7">
        <f t="shared" si="0"/>
        <v>0</v>
      </c>
      <c r="H13" s="7"/>
      <c r="I13" s="7">
        <f t="shared" si="1"/>
        <v>0</v>
      </c>
      <c r="J13" s="7"/>
      <c r="K13" s="7">
        <f t="shared" si="2"/>
        <v>0</v>
      </c>
      <c r="L13" s="7"/>
      <c r="M13" s="7">
        <f t="shared" si="3"/>
        <v>0</v>
      </c>
      <c r="N13" s="7"/>
      <c r="O13" s="7">
        <f t="shared" si="4"/>
        <v>0</v>
      </c>
      <c r="P13" s="7"/>
      <c r="Q13" s="7">
        <f t="shared" si="5"/>
        <v>0</v>
      </c>
      <c r="R13" s="7"/>
      <c r="S13" s="7">
        <f t="shared" si="6"/>
        <v>0</v>
      </c>
      <c r="T13" s="7">
        <f t="shared" si="7"/>
        <v>0</v>
      </c>
      <c r="U13" s="7">
        <f t="shared" si="8"/>
        <v>0</v>
      </c>
      <c r="V13" s="7">
        <f t="shared" si="9"/>
        <v>0</v>
      </c>
      <c r="W13" s="7">
        <f t="shared" si="10"/>
        <v>0</v>
      </c>
    </row>
    <row r="14" spans="1:23" ht="15.75">
      <c r="A14" s="17">
        <v>11</v>
      </c>
      <c r="B14" s="7"/>
      <c r="C14" s="7"/>
      <c r="D14" s="7"/>
      <c r="E14" s="7"/>
      <c r="F14" s="7"/>
      <c r="G14" s="7">
        <f t="shared" si="0"/>
        <v>0</v>
      </c>
      <c r="H14" s="7"/>
      <c r="I14" s="7">
        <f t="shared" si="1"/>
        <v>0</v>
      </c>
      <c r="J14" s="7"/>
      <c r="K14" s="7">
        <f t="shared" si="2"/>
        <v>0</v>
      </c>
      <c r="L14" s="7"/>
      <c r="M14" s="7">
        <f t="shared" si="3"/>
        <v>0</v>
      </c>
      <c r="N14" s="7"/>
      <c r="O14" s="7">
        <f t="shared" si="4"/>
        <v>0</v>
      </c>
      <c r="P14" s="7"/>
      <c r="Q14" s="7">
        <f t="shared" si="5"/>
        <v>0</v>
      </c>
      <c r="R14" s="7"/>
      <c r="S14" s="7">
        <f t="shared" si="6"/>
        <v>0</v>
      </c>
      <c r="T14" s="7">
        <f t="shared" si="7"/>
        <v>0</v>
      </c>
      <c r="U14" s="7">
        <f t="shared" si="8"/>
        <v>0</v>
      </c>
      <c r="V14" s="7">
        <f t="shared" si="9"/>
        <v>0</v>
      </c>
      <c r="W14" s="7">
        <f t="shared" si="10"/>
        <v>0</v>
      </c>
    </row>
    <row r="15" spans="1:23" ht="15.75">
      <c r="A15" s="17">
        <v>12</v>
      </c>
      <c r="B15" s="7"/>
      <c r="C15" s="7"/>
      <c r="D15" s="7"/>
      <c r="E15" s="7"/>
      <c r="F15" s="7"/>
      <c r="G15" s="7">
        <f t="shared" si="0"/>
        <v>0</v>
      </c>
      <c r="H15" s="7"/>
      <c r="I15" s="7">
        <f t="shared" si="1"/>
        <v>0</v>
      </c>
      <c r="J15" s="7"/>
      <c r="K15" s="7">
        <f t="shared" si="2"/>
        <v>0</v>
      </c>
      <c r="L15" s="7"/>
      <c r="M15" s="7">
        <f t="shared" si="3"/>
        <v>0</v>
      </c>
      <c r="N15" s="7"/>
      <c r="O15" s="7">
        <f t="shared" si="4"/>
        <v>0</v>
      </c>
      <c r="P15" s="7"/>
      <c r="Q15" s="7">
        <f t="shared" si="5"/>
        <v>0</v>
      </c>
      <c r="R15" s="7"/>
      <c r="S15" s="7">
        <f t="shared" si="6"/>
        <v>0</v>
      </c>
      <c r="T15" s="7">
        <f t="shared" si="7"/>
        <v>0</v>
      </c>
      <c r="U15" s="7">
        <f t="shared" si="8"/>
        <v>0</v>
      </c>
      <c r="V15" s="7">
        <f t="shared" si="9"/>
        <v>0</v>
      </c>
      <c r="W15" s="7">
        <f t="shared" si="10"/>
        <v>0</v>
      </c>
    </row>
    <row r="16" spans="1:23" ht="15.75">
      <c r="A16" s="17">
        <v>13</v>
      </c>
      <c r="B16" s="7"/>
      <c r="C16" s="7"/>
      <c r="D16" s="7"/>
      <c r="E16" s="7"/>
      <c r="F16" s="7"/>
      <c r="G16" s="7">
        <f t="shared" si="0"/>
        <v>0</v>
      </c>
      <c r="H16" s="7"/>
      <c r="I16" s="7">
        <f t="shared" si="1"/>
        <v>0</v>
      </c>
      <c r="J16" s="7"/>
      <c r="K16" s="7">
        <f t="shared" si="2"/>
        <v>0</v>
      </c>
      <c r="L16" s="7"/>
      <c r="M16" s="7">
        <f t="shared" si="3"/>
        <v>0</v>
      </c>
      <c r="N16" s="7"/>
      <c r="O16" s="7">
        <f t="shared" si="4"/>
        <v>0</v>
      </c>
      <c r="P16" s="7"/>
      <c r="Q16" s="7">
        <f t="shared" si="5"/>
        <v>0</v>
      </c>
      <c r="R16" s="7"/>
      <c r="S16" s="7">
        <f t="shared" si="6"/>
        <v>0</v>
      </c>
      <c r="T16" s="7">
        <f t="shared" si="7"/>
        <v>0</v>
      </c>
      <c r="U16" s="7">
        <f t="shared" si="8"/>
        <v>0</v>
      </c>
      <c r="V16" s="7">
        <f t="shared" si="9"/>
        <v>0</v>
      </c>
      <c r="W16" s="7">
        <f t="shared" si="10"/>
        <v>0</v>
      </c>
    </row>
    <row r="17" spans="1:23" ht="15.75">
      <c r="A17" s="17">
        <v>14</v>
      </c>
      <c r="B17" s="7"/>
      <c r="C17" s="7"/>
      <c r="D17" s="7"/>
      <c r="E17" s="7"/>
      <c r="F17" s="7"/>
      <c r="G17" s="7">
        <f t="shared" si="0"/>
        <v>0</v>
      </c>
      <c r="H17" s="7"/>
      <c r="I17" s="7">
        <f t="shared" si="1"/>
        <v>0</v>
      </c>
      <c r="J17" s="7"/>
      <c r="K17" s="7">
        <f t="shared" si="2"/>
        <v>0</v>
      </c>
      <c r="L17" s="7"/>
      <c r="M17" s="7">
        <f t="shared" si="3"/>
        <v>0</v>
      </c>
      <c r="N17" s="7"/>
      <c r="O17" s="7">
        <f t="shared" si="4"/>
        <v>0</v>
      </c>
      <c r="P17" s="7"/>
      <c r="Q17" s="7">
        <f t="shared" si="5"/>
        <v>0</v>
      </c>
      <c r="R17" s="7"/>
      <c r="S17" s="7">
        <f t="shared" si="6"/>
        <v>0</v>
      </c>
      <c r="T17" s="7">
        <f t="shared" si="7"/>
        <v>0</v>
      </c>
      <c r="U17" s="7">
        <f t="shared" si="8"/>
        <v>0</v>
      </c>
      <c r="V17" s="7">
        <f t="shared" si="9"/>
        <v>0</v>
      </c>
      <c r="W17" s="7">
        <f t="shared" si="10"/>
        <v>0</v>
      </c>
    </row>
    <row r="18" spans="1:23" ht="15.75">
      <c r="A18" s="17">
        <v>15</v>
      </c>
      <c r="B18" s="7"/>
      <c r="C18" s="7"/>
      <c r="D18" s="7"/>
      <c r="E18" s="7"/>
      <c r="F18" s="7"/>
      <c r="G18" s="7">
        <f t="shared" si="0"/>
        <v>0</v>
      </c>
      <c r="H18" s="7"/>
      <c r="I18" s="7">
        <f t="shared" si="1"/>
        <v>0</v>
      </c>
      <c r="J18" s="7"/>
      <c r="K18" s="7">
        <f t="shared" si="2"/>
        <v>0</v>
      </c>
      <c r="L18" s="7"/>
      <c r="M18" s="7">
        <f t="shared" si="3"/>
        <v>0</v>
      </c>
      <c r="N18" s="7"/>
      <c r="O18" s="7">
        <f t="shared" si="4"/>
        <v>0</v>
      </c>
      <c r="P18" s="7"/>
      <c r="Q18" s="7">
        <f t="shared" si="5"/>
        <v>0</v>
      </c>
      <c r="R18" s="7"/>
      <c r="S18" s="7">
        <f t="shared" si="6"/>
        <v>0</v>
      </c>
      <c r="T18" s="7">
        <f t="shared" si="7"/>
        <v>0</v>
      </c>
      <c r="U18" s="7">
        <f t="shared" si="8"/>
        <v>0</v>
      </c>
      <c r="V18" s="7">
        <f t="shared" si="9"/>
        <v>0</v>
      </c>
      <c r="W18" s="7">
        <f t="shared" si="10"/>
        <v>0</v>
      </c>
    </row>
    <row r="19" spans="1:23" ht="15.75">
      <c r="A19" s="17">
        <v>16</v>
      </c>
      <c r="B19" s="7"/>
      <c r="C19" s="7"/>
      <c r="D19" s="7"/>
      <c r="E19" s="7"/>
      <c r="F19" s="7"/>
      <c r="G19" s="7">
        <f t="shared" si="0"/>
        <v>0</v>
      </c>
      <c r="H19" s="7"/>
      <c r="I19" s="7">
        <f t="shared" si="1"/>
        <v>0</v>
      </c>
      <c r="J19" s="7"/>
      <c r="K19" s="7">
        <f t="shared" si="2"/>
        <v>0</v>
      </c>
      <c r="L19" s="7"/>
      <c r="M19" s="7">
        <f t="shared" si="3"/>
        <v>0</v>
      </c>
      <c r="N19" s="7"/>
      <c r="O19" s="7">
        <f t="shared" si="4"/>
        <v>0</v>
      </c>
      <c r="P19" s="7"/>
      <c r="Q19" s="7">
        <f t="shared" si="5"/>
        <v>0</v>
      </c>
      <c r="R19" s="7"/>
      <c r="S19" s="7">
        <f t="shared" si="6"/>
        <v>0</v>
      </c>
      <c r="T19" s="7">
        <f t="shared" si="7"/>
        <v>0</v>
      </c>
      <c r="U19" s="7">
        <f t="shared" si="8"/>
        <v>0</v>
      </c>
      <c r="V19" s="7">
        <f t="shared" si="9"/>
        <v>0</v>
      </c>
      <c r="W19" s="7">
        <f t="shared" si="10"/>
        <v>0</v>
      </c>
    </row>
    <row r="20" spans="1:23" ht="15.75">
      <c r="A20" s="17">
        <v>17</v>
      </c>
      <c r="B20" s="7"/>
      <c r="C20" s="7"/>
      <c r="D20" s="7"/>
      <c r="E20" s="7"/>
      <c r="F20" s="7"/>
      <c r="G20" s="7">
        <f t="shared" si="0"/>
        <v>0</v>
      </c>
      <c r="H20" s="7"/>
      <c r="I20" s="7">
        <f t="shared" si="1"/>
        <v>0</v>
      </c>
      <c r="J20" s="7"/>
      <c r="K20" s="7">
        <f t="shared" si="2"/>
        <v>0</v>
      </c>
      <c r="L20" s="7"/>
      <c r="M20" s="7">
        <f t="shared" si="3"/>
        <v>0</v>
      </c>
      <c r="N20" s="7"/>
      <c r="O20" s="7">
        <f t="shared" si="4"/>
        <v>0</v>
      </c>
      <c r="P20" s="7"/>
      <c r="Q20" s="7">
        <f t="shared" si="5"/>
        <v>0</v>
      </c>
      <c r="R20" s="7"/>
      <c r="S20" s="7">
        <f t="shared" si="6"/>
        <v>0</v>
      </c>
      <c r="T20" s="7">
        <f t="shared" si="7"/>
        <v>0</v>
      </c>
      <c r="U20" s="7">
        <f t="shared" si="8"/>
        <v>0</v>
      </c>
      <c r="V20" s="7">
        <f t="shared" si="9"/>
        <v>0</v>
      </c>
      <c r="W20" s="7">
        <f t="shared" si="10"/>
        <v>0</v>
      </c>
    </row>
    <row r="21" spans="1:23" ht="16.5" thickBot="1">
      <c r="A21" s="8">
        <v>18</v>
      </c>
      <c r="B21" s="6"/>
      <c r="C21" s="6"/>
      <c r="D21" s="6"/>
      <c r="E21" s="6"/>
      <c r="F21" s="6"/>
      <c r="G21" s="6">
        <f t="shared" si="0"/>
        <v>0</v>
      </c>
      <c r="H21" s="6"/>
      <c r="I21" s="6">
        <f t="shared" si="1"/>
        <v>0</v>
      </c>
      <c r="J21" s="6"/>
      <c r="K21" s="6">
        <f t="shared" si="2"/>
        <v>0</v>
      </c>
      <c r="L21" s="6"/>
      <c r="M21" s="6">
        <f t="shared" si="3"/>
        <v>0</v>
      </c>
      <c r="N21" s="6"/>
      <c r="O21" s="6">
        <f t="shared" si="4"/>
        <v>0</v>
      </c>
      <c r="P21" s="6"/>
      <c r="Q21" s="6">
        <f t="shared" si="5"/>
        <v>0</v>
      </c>
      <c r="R21" s="6"/>
      <c r="S21" s="6">
        <f t="shared" si="6"/>
        <v>0</v>
      </c>
      <c r="T21" s="6">
        <f t="shared" si="7"/>
        <v>0</v>
      </c>
      <c r="U21" s="6">
        <f t="shared" si="8"/>
        <v>0</v>
      </c>
      <c r="V21" s="6">
        <f t="shared" si="9"/>
        <v>0</v>
      </c>
      <c r="W21" s="6">
        <f t="shared" si="10"/>
        <v>0</v>
      </c>
    </row>
    <row r="22" spans="1:19" ht="16.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</sheetData>
  <sheetProtection/>
  <mergeCells count="12">
    <mergeCell ref="A2:A3"/>
    <mergeCell ref="N2:O2"/>
    <mergeCell ref="P2:Q2"/>
    <mergeCell ref="T2:U2"/>
    <mergeCell ref="C2:E2"/>
    <mergeCell ref="V2:W2"/>
    <mergeCell ref="R2:S2"/>
    <mergeCell ref="B2:B3"/>
    <mergeCell ref="F2:G2"/>
    <mergeCell ref="H2:I2"/>
    <mergeCell ref="J2:K2"/>
    <mergeCell ref="L2:M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rightToLeft="1" tabSelected="1" zoomScalePageLayoutView="0" workbookViewId="0" topLeftCell="A1">
      <selection activeCell="F10" sqref="F10"/>
    </sheetView>
  </sheetViews>
  <sheetFormatPr defaultColWidth="9.140625" defaultRowHeight="12.75"/>
  <cols>
    <col min="1" max="1" width="11.00390625" style="0" customWidth="1"/>
    <col min="2" max="2" width="17.8515625" style="0" customWidth="1"/>
    <col min="3" max="3" width="11.57421875" style="0" customWidth="1"/>
    <col min="4" max="4" width="12.140625" style="0" customWidth="1"/>
    <col min="5" max="5" width="14.57421875" style="0" customWidth="1"/>
    <col min="8" max="8" width="12.28125" style="0" customWidth="1"/>
    <col min="9" max="9" width="11.140625" style="0" customWidth="1"/>
    <col min="10" max="10" width="13.28125" style="0" customWidth="1"/>
    <col min="11" max="11" width="15.00390625" style="0" customWidth="1"/>
    <col min="12" max="12" width="16.28125" style="0" customWidth="1"/>
  </cols>
  <sheetData>
    <row r="1" spans="1:5" ht="15.75">
      <c r="A1" s="1" t="s">
        <v>60</v>
      </c>
      <c r="B1" s="1"/>
      <c r="C1" s="1"/>
      <c r="D1" s="1"/>
      <c r="E1" s="1"/>
    </row>
    <row r="2" spans="1:5" ht="16.5" thickBot="1">
      <c r="A2" s="1"/>
      <c r="B2" s="1"/>
      <c r="C2" s="1"/>
      <c r="D2" s="1"/>
      <c r="E2" s="1"/>
    </row>
    <row r="3" spans="1:16" ht="17.25" thickBot="1" thickTop="1">
      <c r="A3" s="35" t="s">
        <v>1</v>
      </c>
      <c r="B3" s="38" t="s">
        <v>14</v>
      </c>
      <c r="C3" s="39" t="s">
        <v>15</v>
      </c>
      <c r="D3" s="39"/>
      <c r="E3" s="39"/>
      <c r="F3" s="40" t="s">
        <v>17</v>
      </c>
      <c r="G3" s="41"/>
      <c r="H3" s="41"/>
      <c r="I3" s="41"/>
      <c r="J3" s="41"/>
      <c r="K3" s="42"/>
      <c r="L3" s="39" t="s">
        <v>50</v>
      </c>
      <c r="M3" s="43" t="s">
        <v>51</v>
      </c>
      <c r="N3" s="43"/>
      <c r="O3" s="43"/>
      <c r="P3" s="39" t="s">
        <v>53</v>
      </c>
    </row>
    <row r="4" spans="1:16" ht="17.25" thickBot="1" thickTop="1">
      <c r="A4" s="36"/>
      <c r="B4" s="44"/>
      <c r="C4" s="45" t="s">
        <v>48</v>
      </c>
      <c r="D4" s="45" t="s">
        <v>16</v>
      </c>
      <c r="E4" s="45" t="s">
        <v>49</v>
      </c>
      <c r="F4" s="45" t="s">
        <v>18</v>
      </c>
      <c r="G4" s="45" t="s">
        <v>19</v>
      </c>
      <c r="H4" s="45" t="s">
        <v>20</v>
      </c>
      <c r="I4" s="45" t="s">
        <v>21</v>
      </c>
      <c r="J4" s="45" t="s">
        <v>22</v>
      </c>
      <c r="K4" s="45" t="s">
        <v>49</v>
      </c>
      <c r="L4" s="46"/>
      <c r="M4" s="45" t="s">
        <v>52</v>
      </c>
      <c r="N4" s="45" t="s">
        <v>54</v>
      </c>
      <c r="O4" s="45" t="s">
        <v>12</v>
      </c>
      <c r="P4" s="46"/>
    </row>
    <row r="5" spans="1:16" ht="16.5" thickTop="1">
      <c r="A5" s="37">
        <f>'البيانات الاساسية'!A4</f>
        <v>1</v>
      </c>
      <c r="B5" s="31" t="s">
        <v>56</v>
      </c>
      <c r="C5" s="31">
        <f>'البيانات الاساسية'!F4</f>
        <v>600</v>
      </c>
      <c r="D5" s="31">
        <f>'البيانات الاساسية'!H4</f>
        <v>0</v>
      </c>
      <c r="E5" s="31">
        <f>C5+D5</f>
        <v>600</v>
      </c>
      <c r="F5" s="31">
        <f>'البيانات الاساسية'!J4</f>
        <v>150</v>
      </c>
      <c r="G5" s="31">
        <f>'البيانات الاساسية'!L4</f>
        <v>320</v>
      </c>
      <c r="H5" s="31">
        <f>'البيانات الاساسية'!N4</f>
        <v>50</v>
      </c>
      <c r="I5" s="31">
        <f>'البيانات الاساسية'!P4</f>
        <v>300</v>
      </c>
      <c r="J5" s="31">
        <f>'البيانات الاساسية'!R4</f>
        <v>100</v>
      </c>
      <c r="K5" s="31">
        <f>F5+G5+H5+I5+J5</f>
        <v>920</v>
      </c>
      <c r="L5" s="31">
        <f>E5+K5</f>
        <v>1520</v>
      </c>
      <c r="M5" s="32">
        <f>الضريبة!L3</f>
        <v>78.57000000000001</v>
      </c>
      <c r="N5" s="31"/>
      <c r="O5" s="32">
        <f>M5+N5</f>
        <v>78.57000000000001</v>
      </c>
      <c r="P5" s="31">
        <f>L5-O5</f>
        <v>1441.43</v>
      </c>
    </row>
    <row r="6" spans="1:16" ht="15.75">
      <c r="A6" s="37">
        <f>'البيانات الاساسية'!A5</f>
        <v>2</v>
      </c>
      <c r="B6" s="31" t="s">
        <v>57</v>
      </c>
      <c r="C6" s="31">
        <f>'البيانات الاساسية'!F5</f>
        <v>600</v>
      </c>
      <c r="D6" s="31">
        <f>'البيانات الاساسية'!H5</f>
        <v>0</v>
      </c>
      <c r="E6" s="31">
        <f aca="true" t="shared" si="0" ref="E6:E19">C6+D6</f>
        <v>600</v>
      </c>
      <c r="F6" s="31">
        <f>'البيانات الاساسية'!J5</f>
        <v>150</v>
      </c>
      <c r="G6" s="31">
        <f>'البيانات الاساسية'!L5</f>
        <v>320</v>
      </c>
      <c r="H6" s="31">
        <f>'البيانات الاساسية'!N5</f>
        <v>50</v>
      </c>
      <c r="I6" s="31">
        <f>'البيانات الاساسية'!P5</f>
        <v>300</v>
      </c>
      <c r="J6" s="31">
        <f>'البيانات الاساسية'!R5</f>
        <v>100</v>
      </c>
      <c r="K6" s="31">
        <f aca="true" t="shared" si="1" ref="K6:K19">F6+G6+H6+I6+J6</f>
        <v>920</v>
      </c>
      <c r="L6" s="31">
        <f aca="true" t="shared" si="2" ref="L6:L19">E6+K6</f>
        <v>1520</v>
      </c>
      <c r="M6" s="32">
        <f>الضريبة!L4</f>
        <v>70.23666666666668</v>
      </c>
      <c r="N6" s="31"/>
      <c r="O6" s="32">
        <f aca="true" t="shared" si="3" ref="O6:O19">M6+N6</f>
        <v>70.23666666666668</v>
      </c>
      <c r="P6" s="31">
        <f aca="true" t="shared" si="4" ref="P6:P19">L6-O6</f>
        <v>1449.7633333333333</v>
      </c>
    </row>
    <row r="7" spans="1:16" ht="15.75">
      <c r="A7" s="37">
        <f>'البيانات الاساسية'!A6</f>
        <v>3</v>
      </c>
      <c r="B7" s="31" t="s">
        <v>58</v>
      </c>
      <c r="C7" s="31">
        <f>'البيانات الاساسية'!F6</f>
        <v>1000</v>
      </c>
      <c r="D7" s="31">
        <f>'البيانات الاساسية'!H6</f>
        <v>30</v>
      </c>
      <c r="E7" s="31">
        <f t="shared" si="0"/>
        <v>1030</v>
      </c>
      <c r="F7" s="31">
        <f>'البيانات الاساسية'!J6</f>
        <v>300</v>
      </c>
      <c r="G7" s="31">
        <f>'البيانات الاساسية'!L6</f>
        <v>400</v>
      </c>
      <c r="H7" s="31">
        <f>'البيانات الاساسية'!N6</f>
        <v>75</v>
      </c>
      <c r="I7" s="31">
        <f>'البيانات الاساسية'!P6</f>
        <v>450</v>
      </c>
      <c r="J7" s="31">
        <f>'البيانات الاساسية'!R6</f>
        <v>150</v>
      </c>
      <c r="K7" s="31">
        <f t="shared" si="1"/>
        <v>1375</v>
      </c>
      <c r="L7" s="31">
        <f t="shared" si="2"/>
        <v>2405</v>
      </c>
      <c r="M7" s="32">
        <f>الضريبة!L5</f>
        <v>203.8748333333333</v>
      </c>
      <c r="N7" s="31"/>
      <c r="O7" s="32">
        <f t="shared" si="3"/>
        <v>203.8748333333333</v>
      </c>
      <c r="P7" s="31">
        <f t="shared" si="4"/>
        <v>2201.1251666666667</v>
      </c>
    </row>
    <row r="8" spans="1:16" ht="15.75">
      <c r="A8" s="37">
        <f>'البيانات الاساسية'!A7</f>
        <v>4</v>
      </c>
      <c r="B8" s="31" t="s">
        <v>59</v>
      </c>
      <c r="C8" s="31">
        <f>'البيانات الاساسية'!F7</f>
        <v>800</v>
      </c>
      <c r="D8" s="31">
        <f>'البيانات الاساسية'!H7</f>
        <v>20</v>
      </c>
      <c r="E8" s="31">
        <f t="shared" si="0"/>
        <v>820</v>
      </c>
      <c r="F8" s="31">
        <f>'البيانات الاساسية'!J7</f>
        <v>200</v>
      </c>
      <c r="G8" s="31">
        <f>'البيانات الاساسية'!L7</f>
        <v>350</v>
      </c>
      <c r="H8" s="31">
        <f>'البيانات الاساسية'!N7</f>
        <v>70</v>
      </c>
      <c r="I8" s="31">
        <f>'البيانات الاساسية'!P7</f>
        <v>400</v>
      </c>
      <c r="J8" s="31">
        <f>'البيانات الاساسية'!R7</f>
        <v>130</v>
      </c>
      <c r="K8" s="31">
        <f t="shared" si="1"/>
        <v>1150</v>
      </c>
      <c r="L8" s="31">
        <f t="shared" si="2"/>
        <v>1970</v>
      </c>
      <c r="M8" s="32">
        <f>الضريبة!L6</f>
        <v>149.83433333333338</v>
      </c>
      <c r="N8" s="31"/>
      <c r="O8" s="32">
        <f t="shared" si="3"/>
        <v>149.83433333333338</v>
      </c>
      <c r="P8" s="31">
        <f t="shared" si="4"/>
        <v>1820.1656666666665</v>
      </c>
    </row>
    <row r="9" spans="1:16" ht="15.75">
      <c r="A9" s="37">
        <f>'البيانات الاساسية'!A8</f>
        <v>5</v>
      </c>
      <c r="B9" s="31">
        <f>'البيانات الاساسية'!B8</f>
        <v>0</v>
      </c>
      <c r="C9" s="31">
        <f>'البيانات الاساسية'!F8</f>
        <v>0</v>
      </c>
      <c r="D9" s="31">
        <f>'البيانات الاساسية'!H8</f>
        <v>0</v>
      </c>
      <c r="E9" s="31">
        <f t="shared" si="0"/>
        <v>0</v>
      </c>
      <c r="F9" s="31">
        <f>'البيانات الاساسية'!J8</f>
        <v>0</v>
      </c>
      <c r="G9" s="31">
        <f>'البيانات الاساسية'!L8</f>
        <v>0</v>
      </c>
      <c r="H9" s="31">
        <f>'البيانات الاساسية'!N8</f>
        <v>0</v>
      </c>
      <c r="I9" s="31">
        <f>'البيانات الاساسية'!P8</f>
        <v>0</v>
      </c>
      <c r="J9" s="31">
        <f>'البيانات الاساسية'!R8</f>
        <v>0</v>
      </c>
      <c r="K9" s="31">
        <f t="shared" si="1"/>
        <v>0</v>
      </c>
      <c r="L9" s="31">
        <f t="shared" si="2"/>
        <v>0</v>
      </c>
      <c r="M9" s="32">
        <f>الضريبة!L7</f>
        <v>0</v>
      </c>
      <c r="N9" s="31"/>
      <c r="O9" s="32">
        <f t="shared" si="3"/>
        <v>0</v>
      </c>
      <c r="P9" s="31">
        <f t="shared" si="4"/>
        <v>0</v>
      </c>
    </row>
    <row r="10" spans="1:16" ht="15.75">
      <c r="A10" s="37">
        <f>'البيانات الاساسية'!A9</f>
        <v>6</v>
      </c>
      <c r="B10" s="31">
        <f>'البيانات الاساسية'!B9</f>
        <v>0</v>
      </c>
      <c r="C10" s="31">
        <f>'البيانات الاساسية'!F9</f>
        <v>0</v>
      </c>
      <c r="D10" s="31">
        <f>'البيانات الاساسية'!H9</f>
        <v>0</v>
      </c>
      <c r="E10" s="31">
        <f t="shared" si="0"/>
        <v>0</v>
      </c>
      <c r="F10" s="31">
        <f>'البيانات الاساسية'!J9</f>
        <v>0</v>
      </c>
      <c r="G10" s="31">
        <f>'البيانات الاساسية'!L9</f>
        <v>0</v>
      </c>
      <c r="H10" s="31">
        <f>'البيانات الاساسية'!N9</f>
        <v>0</v>
      </c>
      <c r="I10" s="31">
        <f>'البيانات الاساسية'!P9</f>
        <v>0</v>
      </c>
      <c r="J10" s="31">
        <f>'البيانات الاساسية'!R9</f>
        <v>0</v>
      </c>
      <c r="K10" s="31">
        <f t="shared" si="1"/>
        <v>0</v>
      </c>
      <c r="L10" s="31">
        <f t="shared" si="2"/>
        <v>0</v>
      </c>
      <c r="M10" s="32">
        <f>الضريبة!L8</f>
        <v>0</v>
      </c>
      <c r="N10" s="31"/>
      <c r="O10" s="32">
        <f t="shared" si="3"/>
        <v>0</v>
      </c>
      <c r="P10" s="31">
        <f t="shared" si="4"/>
        <v>0</v>
      </c>
    </row>
    <row r="11" spans="1:16" ht="15.75">
      <c r="A11" s="37">
        <f>'البيانات الاساسية'!A10</f>
        <v>7</v>
      </c>
      <c r="B11" s="31">
        <f>'البيانات الاساسية'!B10</f>
        <v>0</v>
      </c>
      <c r="C11" s="31">
        <f>'البيانات الاساسية'!F10</f>
        <v>0</v>
      </c>
      <c r="D11" s="31">
        <f>'البيانات الاساسية'!H10</f>
        <v>0</v>
      </c>
      <c r="E11" s="31">
        <f t="shared" si="0"/>
        <v>0</v>
      </c>
      <c r="F11" s="31">
        <f>'البيانات الاساسية'!J10</f>
        <v>0</v>
      </c>
      <c r="G11" s="31">
        <f>'البيانات الاساسية'!L10</f>
        <v>0</v>
      </c>
      <c r="H11" s="31">
        <f>'البيانات الاساسية'!N10</f>
        <v>0</v>
      </c>
      <c r="I11" s="31">
        <f>'البيانات الاساسية'!P10</f>
        <v>0</v>
      </c>
      <c r="J11" s="31">
        <f>'البيانات الاساسية'!R10</f>
        <v>0</v>
      </c>
      <c r="K11" s="31">
        <f t="shared" si="1"/>
        <v>0</v>
      </c>
      <c r="L11" s="31">
        <f t="shared" si="2"/>
        <v>0</v>
      </c>
      <c r="M11" s="32">
        <f>الضريبة!L9</f>
        <v>0</v>
      </c>
      <c r="N11" s="31"/>
      <c r="O11" s="32">
        <f t="shared" si="3"/>
        <v>0</v>
      </c>
      <c r="P11" s="31">
        <f t="shared" si="4"/>
        <v>0</v>
      </c>
    </row>
    <row r="12" spans="1:16" ht="15.75">
      <c r="A12" s="37">
        <f>'البيانات الاساسية'!A11</f>
        <v>8</v>
      </c>
      <c r="B12" s="31">
        <f>'البيانات الاساسية'!B11</f>
        <v>0</v>
      </c>
      <c r="C12" s="31">
        <f>'البيانات الاساسية'!F11</f>
        <v>0</v>
      </c>
      <c r="D12" s="31">
        <f>'البيانات الاساسية'!H11</f>
        <v>0</v>
      </c>
      <c r="E12" s="31">
        <f t="shared" si="0"/>
        <v>0</v>
      </c>
      <c r="F12" s="31">
        <f>'البيانات الاساسية'!J11</f>
        <v>0</v>
      </c>
      <c r="G12" s="31">
        <f>'البيانات الاساسية'!L11</f>
        <v>0</v>
      </c>
      <c r="H12" s="31">
        <f>'البيانات الاساسية'!N11</f>
        <v>0</v>
      </c>
      <c r="I12" s="31">
        <f>'البيانات الاساسية'!P11</f>
        <v>0</v>
      </c>
      <c r="J12" s="31">
        <f>'البيانات الاساسية'!R11</f>
        <v>0</v>
      </c>
      <c r="K12" s="31">
        <f t="shared" si="1"/>
        <v>0</v>
      </c>
      <c r="L12" s="31">
        <f t="shared" si="2"/>
        <v>0</v>
      </c>
      <c r="M12" s="32">
        <f>الضريبة!L10</f>
        <v>0</v>
      </c>
      <c r="N12" s="31"/>
      <c r="O12" s="32">
        <f t="shared" si="3"/>
        <v>0</v>
      </c>
      <c r="P12" s="31">
        <f t="shared" si="4"/>
        <v>0</v>
      </c>
    </row>
    <row r="13" spans="1:16" ht="15.75">
      <c r="A13" s="37">
        <f>'البيانات الاساسية'!A12</f>
        <v>9</v>
      </c>
      <c r="B13" s="31">
        <f>'البيانات الاساسية'!B12</f>
        <v>0</v>
      </c>
      <c r="C13" s="31">
        <f>'البيانات الاساسية'!F12</f>
        <v>0</v>
      </c>
      <c r="D13" s="31">
        <f>'البيانات الاساسية'!H12</f>
        <v>0</v>
      </c>
      <c r="E13" s="31">
        <f t="shared" si="0"/>
        <v>0</v>
      </c>
      <c r="F13" s="31">
        <f>'البيانات الاساسية'!J12</f>
        <v>0</v>
      </c>
      <c r="G13" s="31">
        <f>'البيانات الاساسية'!L12</f>
        <v>0</v>
      </c>
      <c r="H13" s="31">
        <f>'البيانات الاساسية'!N12</f>
        <v>0</v>
      </c>
      <c r="I13" s="31">
        <f>'البيانات الاساسية'!P12</f>
        <v>0</v>
      </c>
      <c r="J13" s="31">
        <f>'البيانات الاساسية'!R12</f>
        <v>0</v>
      </c>
      <c r="K13" s="31">
        <f t="shared" si="1"/>
        <v>0</v>
      </c>
      <c r="L13" s="31">
        <f t="shared" si="2"/>
        <v>0</v>
      </c>
      <c r="M13" s="32">
        <f>الضريبة!L11</f>
        <v>0</v>
      </c>
      <c r="N13" s="31"/>
      <c r="O13" s="32">
        <f t="shared" si="3"/>
        <v>0</v>
      </c>
      <c r="P13" s="31">
        <f t="shared" si="4"/>
        <v>0</v>
      </c>
    </row>
    <row r="14" spans="1:16" ht="15.75">
      <c r="A14" s="37">
        <f>'البيانات الاساسية'!A13</f>
        <v>10</v>
      </c>
      <c r="B14" s="31">
        <f>'البيانات الاساسية'!B13</f>
        <v>0</v>
      </c>
      <c r="C14" s="31">
        <f>'البيانات الاساسية'!F13</f>
        <v>0</v>
      </c>
      <c r="D14" s="31">
        <f>'البيانات الاساسية'!H13</f>
        <v>0</v>
      </c>
      <c r="E14" s="31">
        <f t="shared" si="0"/>
        <v>0</v>
      </c>
      <c r="F14" s="31">
        <f>'البيانات الاساسية'!J13</f>
        <v>0</v>
      </c>
      <c r="G14" s="31">
        <f>'البيانات الاساسية'!L13</f>
        <v>0</v>
      </c>
      <c r="H14" s="31">
        <f>'البيانات الاساسية'!N13</f>
        <v>0</v>
      </c>
      <c r="I14" s="31">
        <f>'البيانات الاساسية'!P13</f>
        <v>0</v>
      </c>
      <c r="J14" s="31">
        <f>'البيانات الاساسية'!R13</f>
        <v>0</v>
      </c>
      <c r="K14" s="31">
        <f t="shared" si="1"/>
        <v>0</v>
      </c>
      <c r="L14" s="31">
        <f t="shared" si="2"/>
        <v>0</v>
      </c>
      <c r="M14" s="32">
        <f>الضريبة!L12</f>
        <v>0</v>
      </c>
      <c r="N14" s="31"/>
      <c r="O14" s="32">
        <f t="shared" si="3"/>
        <v>0</v>
      </c>
      <c r="P14" s="31">
        <f t="shared" si="4"/>
        <v>0</v>
      </c>
    </row>
    <row r="15" spans="1:16" ht="15.75">
      <c r="A15" s="37">
        <f>'البيانات الاساسية'!A14</f>
        <v>11</v>
      </c>
      <c r="B15" s="31">
        <f>'البيانات الاساسية'!B14</f>
        <v>0</v>
      </c>
      <c r="C15" s="31">
        <f>'البيانات الاساسية'!F14</f>
        <v>0</v>
      </c>
      <c r="D15" s="31">
        <f>'البيانات الاساسية'!H14</f>
        <v>0</v>
      </c>
      <c r="E15" s="31">
        <f t="shared" si="0"/>
        <v>0</v>
      </c>
      <c r="F15" s="31">
        <f>'البيانات الاساسية'!J14</f>
        <v>0</v>
      </c>
      <c r="G15" s="31">
        <f>'البيانات الاساسية'!L14</f>
        <v>0</v>
      </c>
      <c r="H15" s="31">
        <f>'البيانات الاساسية'!N14</f>
        <v>0</v>
      </c>
      <c r="I15" s="31">
        <f>'البيانات الاساسية'!P14</f>
        <v>0</v>
      </c>
      <c r="J15" s="31">
        <f>'البيانات الاساسية'!R14</f>
        <v>0</v>
      </c>
      <c r="K15" s="31">
        <f t="shared" si="1"/>
        <v>0</v>
      </c>
      <c r="L15" s="31">
        <f t="shared" si="2"/>
        <v>0</v>
      </c>
      <c r="M15" s="32">
        <f>الضريبة!L13</f>
        <v>0</v>
      </c>
      <c r="N15" s="31"/>
      <c r="O15" s="32">
        <f t="shared" si="3"/>
        <v>0</v>
      </c>
      <c r="P15" s="31">
        <f t="shared" si="4"/>
        <v>0</v>
      </c>
    </row>
    <row r="16" spans="1:16" ht="15.75">
      <c r="A16" s="37">
        <f>'البيانات الاساسية'!A15</f>
        <v>12</v>
      </c>
      <c r="B16" s="31">
        <f>'البيانات الاساسية'!B15</f>
        <v>0</v>
      </c>
      <c r="C16" s="31">
        <f>'البيانات الاساسية'!F15</f>
        <v>0</v>
      </c>
      <c r="D16" s="31">
        <f>'البيانات الاساسية'!H15</f>
        <v>0</v>
      </c>
      <c r="E16" s="31">
        <f t="shared" si="0"/>
        <v>0</v>
      </c>
      <c r="F16" s="31">
        <f>'البيانات الاساسية'!J15</f>
        <v>0</v>
      </c>
      <c r="G16" s="31">
        <f>'البيانات الاساسية'!L15</f>
        <v>0</v>
      </c>
      <c r="H16" s="31">
        <f>'البيانات الاساسية'!N15</f>
        <v>0</v>
      </c>
      <c r="I16" s="31">
        <f>'البيانات الاساسية'!P15</f>
        <v>0</v>
      </c>
      <c r="J16" s="31">
        <f>'البيانات الاساسية'!R15</f>
        <v>0</v>
      </c>
      <c r="K16" s="31">
        <f t="shared" si="1"/>
        <v>0</v>
      </c>
      <c r="L16" s="31">
        <f t="shared" si="2"/>
        <v>0</v>
      </c>
      <c r="M16" s="32">
        <f>الضريبة!L14</f>
        <v>0</v>
      </c>
      <c r="N16" s="31"/>
      <c r="O16" s="32">
        <f t="shared" si="3"/>
        <v>0</v>
      </c>
      <c r="P16" s="31">
        <f t="shared" si="4"/>
        <v>0</v>
      </c>
    </row>
    <row r="17" spans="1:16" ht="15.75">
      <c r="A17" s="37">
        <f>'البيانات الاساسية'!A16</f>
        <v>13</v>
      </c>
      <c r="B17" s="31">
        <f>'البيانات الاساسية'!B16</f>
        <v>0</v>
      </c>
      <c r="C17" s="31">
        <f>'البيانات الاساسية'!F16</f>
        <v>0</v>
      </c>
      <c r="D17" s="31">
        <f>'البيانات الاساسية'!H16</f>
        <v>0</v>
      </c>
      <c r="E17" s="31">
        <f t="shared" si="0"/>
        <v>0</v>
      </c>
      <c r="F17" s="31">
        <f>'البيانات الاساسية'!J16</f>
        <v>0</v>
      </c>
      <c r="G17" s="31">
        <f>'البيانات الاساسية'!L16</f>
        <v>0</v>
      </c>
      <c r="H17" s="31">
        <f>'البيانات الاساسية'!N16</f>
        <v>0</v>
      </c>
      <c r="I17" s="31">
        <f>'البيانات الاساسية'!P16</f>
        <v>0</v>
      </c>
      <c r="J17" s="31">
        <f>'البيانات الاساسية'!R16</f>
        <v>0</v>
      </c>
      <c r="K17" s="31">
        <f t="shared" si="1"/>
        <v>0</v>
      </c>
      <c r="L17" s="31">
        <f t="shared" si="2"/>
        <v>0</v>
      </c>
      <c r="M17" s="32">
        <f>الضريبة!L15</f>
        <v>0</v>
      </c>
      <c r="N17" s="31"/>
      <c r="O17" s="32">
        <f t="shared" si="3"/>
        <v>0</v>
      </c>
      <c r="P17" s="31">
        <f t="shared" si="4"/>
        <v>0</v>
      </c>
    </row>
    <row r="18" spans="1:16" ht="15.75">
      <c r="A18" s="37">
        <f>'البيانات الاساسية'!A17</f>
        <v>14</v>
      </c>
      <c r="B18" s="31">
        <f>'البيانات الاساسية'!B17</f>
        <v>0</v>
      </c>
      <c r="C18" s="31">
        <f>'البيانات الاساسية'!F17</f>
        <v>0</v>
      </c>
      <c r="D18" s="31">
        <f>'البيانات الاساسية'!H17</f>
        <v>0</v>
      </c>
      <c r="E18" s="31">
        <f t="shared" si="0"/>
        <v>0</v>
      </c>
      <c r="F18" s="31">
        <f>'البيانات الاساسية'!J17</f>
        <v>0</v>
      </c>
      <c r="G18" s="31">
        <f>'البيانات الاساسية'!L17</f>
        <v>0</v>
      </c>
      <c r="H18" s="31">
        <f>'البيانات الاساسية'!N17</f>
        <v>0</v>
      </c>
      <c r="I18" s="31">
        <f>'البيانات الاساسية'!P17</f>
        <v>0</v>
      </c>
      <c r="J18" s="31">
        <f>'البيانات الاساسية'!R17</f>
        <v>0</v>
      </c>
      <c r="K18" s="31">
        <f t="shared" si="1"/>
        <v>0</v>
      </c>
      <c r="L18" s="31">
        <f t="shared" si="2"/>
        <v>0</v>
      </c>
      <c r="M18" s="32">
        <f>الضريبة!L16</f>
        <v>0</v>
      </c>
      <c r="N18" s="31"/>
      <c r="O18" s="32">
        <f t="shared" si="3"/>
        <v>0</v>
      </c>
      <c r="P18" s="31">
        <f t="shared" si="4"/>
        <v>0</v>
      </c>
    </row>
    <row r="19" spans="1:16" ht="16.5" thickBot="1">
      <c r="A19" s="36">
        <f>'البيانات الاساسية'!A18</f>
        <v>15</v>
      </c>
      <c r="B19" s="30">
        <f>'البيانات الاساسية'!B18</f>
        <v>0</v>
      </c>
      <c r="C19" s="30">
        <f>'البيانات الاساسية'!F18</f>
        <v>0</v>
      </c>
      <c r="D19" s="30">
        <f>'البيانات الاساسية'!H18</f>
        <v>0</v>
      </c>
      <c r="E19" s="30">
        <f t="shared" si="0"/>
        <v>0</v>
      </c>
      <c r="F19" s="33">
        <f>'البيانات الاساسية'!J18</f>
        <v>0</v>
      </c>
      <c r="G19" s="33">
        <f>'البيانات الاساسية'!L18</f>
        <v>0</v>
      </c>
      <c r="H19" s="33">
        <f>'البيانات الاساسية'!N18</f>
        <v>0</v>
      </c>
      <c r="I19" s="33">
        <f>'البيانات الاساسية'!P18</f>
        <v>0</v>
      </c>
      <c r="J19" s="33">
        <f>'البيانات الاساسية'!R18</f>
        <v>0</v>
      </c>
      <c r="K19" s="30">
        <f t="shared" si="1"/>
        <v>0</v>
      </c>
      <c r="L19" s="30">
        <f t="shared" si="2"/>
        <v>0</v>
      </c>
      <c r="M19" s="34">
        <f>الضريبة!L17</f>
        <v>0</v>
      </c>
      <c r="N19" s="30"/>
      <c r="O19" s="34">
        <f t="shared" si="3"/>
        <v>0</v>
      </c>
      <c r="P19" s="30">
        <f t="shared" si="4"/>
        <v>0</v>
      </c>
    </row>
    <row r="20" spans="1:5" ht="16.5" thickTop="1">
      <c r="A20" s="1"/>
      <c r="B20" s="1"/>
      <c r="C20" s="1"/>
      <c r="D20" s="1"/>
      <c r="E20" s="1"/>
    </row>
    <row r="21" spans="1:5" ht="15.75">
      <c r="A21" s="1"/>
      <c r="B21" s="1"/>
      <c r="C21" s="1"/>
      <c r="D21" s="1"/>
      <c r="E21" s="1"/>
    </row>
    <row r="22" spans="1:5" ht="15.75">
      <c r="A22" s="1"/>
      <c r="B22" s="1"/>
      <c r="C22" s="1"/>
      <c r="D22" s="1"/>
      <c r="E22" s="1"/>
    </row>
    <row r="23" spans="1:5" ht="15.75">
      <c r="A23" s="1"/>
      <c r="B23" s="1"/>
      <c r="C23" s="1"/>
      <c r="D23" s="1"/>
      <c r="E23" s="1"/>
    </row>
    <row r="25" ht="15.75">
      <c r="B25" s="1"/>
    </row>
  </sheetData>
  <sheetProtection/>
  <mergeCells count="5">
    <mergeCell ref="P3:P4"/>
    <mergeCell ref="C3:E3"/>
    <mergeCell ref="F3:K3"/>
    <mergeCell ref="L3:L4"/>
    <mergeCell ref="M3:O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10.28125" style="0" customWidth="1"/>
    <col min="2" max="2" width="15.140625" style="0" customWidth="1"/>
    <col min="3" max="3" width="11.8515625" style="0" customWidth="1"/>
    <col min="4" max="4" width="14.28125" style="0" customWidth="1"/>
    <col min="5" max="5" width="11.421875" style="0" customWidth="1"/>
    <col min="6" max="6" width="24.28125" style="0" customWidth="1"/>
    <col min="7" max="7" width="21.00390625" style="0" customWidth="1"/>
    <col min="8" max="8" width="15.28125" style="0" customWidth="1"/>
    <col min="9" max="9" width="12.00390625" style="0" customWidth="1"/>
    <col min="10" max="10" width="18.421875" style="0" customWidth="1"/>
    <col min="11" max="11" width="14.8515625" style="0" customWidth="1"/>
    <col min="12" max="12" width="14.140625" style="0" customWidth="1"/>
  </cols>
  <sheetData>
    <row r="1" spans="1:15" ht="16.5" thickBot="1">
      <c r="A1" s="1" t="s">
        <v>0</v>
      </c>
      <c r="B1" s="1"/>
      <c r="C1" s="1"/>
      <c r="D1" s="25" t="s">
        <v>4</v>
      </c>
      <c r="E1" s="26"/>
      <c r="F1" s="26"/>
      <c r="G1" s="26"/>
      <c r="H1" s="26"/>
      <c r="I1" s="26"/>
      <c r="J1" s="1"/>
      <c r="K1" s="1"/>
      <c r="L1" s="1"/>
      <c r="M1" s="1"/>
      <c r="N1" s="1"/>
      <c r="O1" s="1"/>
    </row>
    <row r="2" spans="1:15" ht="17.25" thickBot="1" thickTop="1">
      <c r="A2" s="2" t="s">
        <v>1</v>
      </c>
      <c r="B2" s="2" t="s">
        <v>2</v>
      </c>
      <c r="C2" s="2" t="s">
        <v>3</v>
      </c>
      <c r="D2" s="2" t="s">
        <v>7</v>
      </c>
      <c r="E2" s="2" t="s">
        <v>8</v>
      </c>
      <c r="F2" s="2" t="s">
        <v>38</v>
      </c>
      <c r="G2" s="2" t="s">
        <v>9</v>
      </c>
      <c r="H2" s="2" t="s">
        <v>10</v>
      </c>
      <c r="I2" s="2" t="s">
        <v>11</v>
      </c>
      <c r="J2" s="2" t="s">
        <v>13</v>
      </c>
      <c r="K2" s="2" t="s">
        <v>5</v>
      </c>
      <c r="L2" s="15" t="s">
        <v>6</v>
      </c>
      <c r="M2" s="1"/>
      <c r="N2" s="1"/>
      <c r="O2" s="1"/>
    </row>
    <row r="3" spans="1:15" ht="16.5" thickTop="1">
      <c r="A3" s="3">
        <f>'البيانات الاساسية'!A4</f>
        <v>1</v>
      </c>
      <c r="B3" s="3" t="str">
        <f>'البيانات الاساسية'!B4</f>
        <v>طارق مهدوى</v>
      </c>
      <c r="C3" s="3">
        <f>'البيانات الاساسية'!W4</f>
        <v>18240</v>
      </c>
      <c r="D3" s="3">
        <f>'التامينات الاجتماعية'!F3</f>
        <v>1002</v>
      </c>
      <c r="E3" s="3">
        <f>'البدلات المعفاة'!K3</f>
        <v>7000</v>
      </c>
      <c r="F3" s="3">
        <f>C3-D3-E3</f>
        <v>10238</v>
      </c>
      <c r="G3" s="3">
        <f>F3*10%</f>
        <v>1023.8000000000001</v>
      </c>
      <c r="H3" s="3">
        <f>'البيانات الاساسية'!E4</f>
        <v>2000</v>
      </c>
      <c r="I3" s="3">
        <f>'البيانات الاساسية'!D4</f>
        <v>2500</v>
      </c>
      <c r="J3" s="3">
        <f>F3-G3-H3-I3</f>
        <v>4714.200000000001</v>
      </c>
      <c r="K3" s="3">
        <f>J3*20%</f>
        <v>942.8400000000001</v>
      </c>
      <c r="L3" s="13">
        <f>K3/12</f>
        <v>78.57000000000001</v>
      </c>
      <c r="M3" s="1"/>
      <c r="N3" s="1"/>
      <c r="O3" s="1"/>
    </row>
    <row r="4" spans="1:15" ht="15.75">
      <c r="A4" s="3">
        <f>'البيانات الاساسية'!A5</f>
        <v>2</v>
      </c>
      <c r="B4" s="3" t="str">
        <f>'البيانات الاساسية'!B5</f>
        <v>محمد قنديل</v>
      </c>
      <c r="C4" s="3">
        <f>'البيانات الاساسية'!W5</f>
        <v>18240</v>
      </c>
      <c r="D4" s="3">
        <f>'التامينات الاجتماعية'!F4</f>
        <v>1002</v>
      </c>
      <c r="E4" s="3">
        <f>'البدلات المعفاة'!K4</f>
        <v>7000</v>
      </c>
      <c r="F4" s="3">
        <f aca="true" t="shared" si="0" ref="F4:F17">C4-D4-E4</f>
        <v>10238</v>
      </c>
      <c r="G4" s="3">
        <f aca="true" t="shared" si="1" ref="G4:G17">F4*10%</f>
        <v>1023.8000000000001</v>
      </c>
      <c r="H4" s="3">
        <f>'البيانات الاساسية'!E5</f>
        <v>2000</v>
      </c>
      <c r="I4" s="3">
        <f>'البيانات الاساسية'!D5</f>
        <v>3000</v>
      </c>
      <c r="J4" s="3">
        <f aca="true" t="shared" si="2" ref="J4:J17">F4-G4-H4-I4</f>
        <v>4214.200000000001</v>
      </c>
      <c r="K4" s="3">
        <f aca="true" t="shared" si="3" ref="K4:K17">J4*20%</f>
        <v>842.8400000000001</v>
      </c>
      <c r="L4" s="13">
        <f aca="true" t="shared" si="4" ref="L4:L17">K4/12</f>
        <v>70.23666666666668</v>
      </c>
      <c r="M4" s="1"/>
      <c r="N4" s="1"/>
      <c r="O4" s="1"/>
    </row>
    <row r="5" spans="1:15" ht="15.75">
      <c r="A5" s="3">
        <f>'البيانات الاساسية'!A6</f>
        <v>3</v>
      </c>
      <c r="B5" s="3" t="str">
        <f>'البيانات الاساسية'!B6</f>
        <v>امال كمال</v>
      </c>
      <c r="C5" s="3">
        <f>'البيانات الاساسية'!W6</f>
        <v>28860</v>
      </c>
      <c r="D5" s="3">
        <f>'التامينات الاجتماعية'!F5</f>
        <v>1423.9</v>
      </c>
      <c r="E5" s="3">
        <f>'البدلات المعفاة'!K5</f>
        <v>9400</v>
      </c>
      <c r="F5" s="3">
        <f t="shared" si="0"/>
        <v>18036.1</v>
      </c>
      <c r="G5" s="3">
        <f t="shared" si="1"/>
        <v>1803.61</v>
      </c>
      <c r="H5" s="3">
        <f>'البيانات الاساسية'!E6</f>
        <v>2000</v>
      </c>
      <c r="I5" s="3">
        <f>'البيانات الاساسية'!D6</f>
        <v>2000</v>
      </c>
      <c r="J5" s="3">
        <f t="shared" si="2"/>
        <v>12232.489999999998</v>
      </c>
      <c r="K5" s="3">
        <f t="shared" si="3"/>
        <v>2446.4979999999996</v>
      </c>
      <c r="L5" s="13">
        <f t="shared" si="4"/>
        <v>203.8748333333333</v>
      </c>
      <c r="M5" s="1"/>
      <c r="N5" s="1"/>
      <c r="O5" s="1"/>
    </row>
    <row r="6" spans="1:15" ht="15.75">
      <c r="A6" s="3">
        <f>'البيانات الاساسية'!A7</f>
        <v>4</v>
      </c>
      <c r="B6" s="3" t="str">
        <f>'البيانات الاساسية'!B7</f>
        <v>ناهد شريف</v>
      </c>
      <c r="C6" s="3">
        <f>'البيانات الاساسية'!W7</f>
        <v>23640</v>
      </c>
      <c r="D6" s="3">
        <f>'التامينات الاجتماعية'!F6</f>
        <v>1246.6</v>
      </c>
      <c r="E6" s="3">
        <f>'البدلات المعفاة'!K6</f>
        <v>7960</v>
      </c>
      <c r="F6" s="3">
        <f t="shared" si="0"/>
        <v>14433.400000000001</v>
      </c>
      <c r="G6" s="3">
        <f t="shared" si="1"/>
        <v>1443.3400000000001</v>
      </c>
      <c r="H6" s="3">
        <f>'البيانات الاساسية'!E7</f>
        <v>2000</v>
      </c>
      <c r="I6" s="3">
        <f>'البيانات الاساسية'!D7</f>
        <v>2000</v>
      </c>
      <c r="J6" s="3">
        <f t="shared" si="2"/>
        <v>8990.060000000001</v>
      </c>
      <c r="K6" s="3">
        <f t="shared" si="3"/>
        <v>1798.0120000000004</v>
      </c>
      <c r="L6" s="13">
        <f t="shared" si="4"/>
        <v>149.83433333333338</v>
      </c>
      <c r="M6" s="1"/>
      <c r="N6" s="1"/>
      <c r="O6" s="1"/>
    </row>
    <row r="7" spans="1:15" ht="15.75">
      <c r="A7" s="3">
        <f>'البيانات الاساسية'!A8</f>
        <v>5</v>
      </c>
      <c r="B7" s="3">
        <f>'البيانات الاساسية'!B8</f>
        <v>0</v>
      </c>
      <c r="C7" s="3">
        <f>'البيانات الاساسية'!W8</f>
        <v>0</v>
      </c>
      <c r="D7" s="3">
        <f>'التامينات الاجتماعية'!F7</f>
        <v>0</v>
      </c>
      <c r="E7" s="3">
        <f>'البدلات المعفاة'!K7</f>
        <v>0</v>
      </c>
      <c r="F7" s="3">
        <f t="shared" si="0"/>
        <v>0</v>
      </c>
      <c r="G7" s="3">
        <f t="shared" si="1"/>
        <v>0</v>
      </c>
      <c r="H7" s="3">
        <f>'البيانات الاساسية'!E8</f>
        <v>0</v>
      </c>
      <c r="I7" s="3">
        <f>'البيانات الاساسية'!D8</f>
        <v>0</v>
      </c>
      <c r="J7" s="3">
        <f t="shared" si="2"/>
        <v>0</v>
      </c>
      <c r="K7" s="3">
        <f t="shared" si="3"/>
        <v>0</v>
      </c>
      <c r="L7" s="13">
        <f t="shared" si="4"/>
        <v>0</v>
      </c>
      <c r="M7" s="1"/>
      <c r="N7" s="1"/>
      <c r="O7" s="1"/>
    </row>
    <row r="8" spans="1:15" ht="15.75">
      <c r="A8" s="3">
        <f>'البيانات الاساسية'!A9</f>
        <v>6</v>
      </c>
      <c r="B8" s="3">
        <f>'البيانات الاساسية'!B9</f>
        <v>0</v>
      </c>
      <c r="C8" s="3">
        <f>'البيانات الاساسية'!W9</f>
        <v>0</v>
      </c>
      <c r="D8" s="3">
        <f>'التامينات الاجتماعية'!F8</f>
        <v>0</v>
      </c>
      <c r="E8" s="3">
        <f>'البدلات المعفاة'!K8</f>
        <v>0</v>
      </c>
      <c r="F8" s="3">
        <f t="shared" si="0"/>
        <v>0</v>
      </c>
      <c r="G8" s="3">
        <f t="shared" si="1"/>
        <v>0</v>
      </c>
      <c r="H8" s="3">
        <f>'البيانات الاساسية'!E9</f>
        <v>0</v>
      </c>
      <c r="I8" s="3">
        <f>'البيانات الاساسية'!D9</f>
        <v>0</v>
      </c>
      <c r="J8" s="3">
        <f t="shared" si="2"/>
        <v>0</v>
      </c>
      <c r="K8" s="3">
        <f t="shared" si="3"/>
        <v>0</v>
      </c>
      <c r="L8" s="13">
        <f t="shared" si="4"/>
        <v>0</v>
      </c>
      <c r="M8" s="1"/>
      <c r="N8" s="1"/>
      <c r="O8" s="1"/>
    </row>
    <row r="9" spans="1:15" ht="15.75">
      <c r="A9" s="3">
        <f>'البيانات الاساسية'!A10</f>
        <v>7</v>
      </c>
      <c r="B9" s="3">
        <f>'البيانات الاساسية'!B10</f>
        <v>0</v>
      </c>
      <c r="C9" s="3">
        <f>'البيانات الاساسية'!W10</f>
        <v>0</v>
      </c>
      <c r="D9" s="3">
        <f>'التامينات الاجتماعية'!F9</f>
        <v>0</v>
      </c>
      <c r="E9" s="3">
        <f>'البدلات المعفاة'!K9</f>
        <v>0</v>
      </c>
      <c r="F9" s="3">
        <f t="shared" si="0"/>
        <v>0</v>
      </c>
      <c r="G9" s="3">
        <f t="shared" si="1"/>
        <v>0</v>
      </c>
      <c r="H9" s="3">
        <f>'البيانات الاساسية'!E10</f>
        <v>0</v>
      </c>
      <c r="I9" s="3">
        <f>'البيانات الاساسية'!D10</f>
        <v>0</v>
      </c>
      <c r="J9" s="3">
        <f t="shared" si="2"/>
        <v>0</v>
      </c>
      <c r="K9" s="3">
        <f t="shared" si="3"/>
        <v>0</v>
      </c>
      <c r="L9" s="13">
        <f t="shared" si="4"/>
        <v>0</v>
      </c>
      <c r="M9" s="1"/>
      <c r="N9" s="1"/>
      <c r="O9" s="1"/>
    </row>
    <row r="10" spans="1:15" ht="15.75">
      <c r="A10" s="3">
        <f>'البيانات الاساسية'!A11</f>
        <v>8</v>
      </c>
      <c r="B10" s="3">
        <f>'البيانات الاساسية'!B11</f>
        <v>0</v>
      </c>
      <c r="C10" s="3">
        <f>'البيانات الاساسية'!W11</f>
        <v>0</v>
      </c>
      <c r="D10" s="3">
        <f>'التامينات الاجتماعية'!F10</f>
        <v>0</v>
      </c>
      <c r="E10" s="3">
        <f>'البدلات المعفاة'!K10</f>
        <v>0</v>
      </c>
      <c r="F10" s="3">
        <f t="shared" si="0"/>
        <v>0</v>
      </c>
      <c r="G10" s="3">
        <f t="shared" si="1"/>
        <v>0</v>
      </c>
      <c r="H10" s="3">
        <f>'البيانات الاساسية'!E11</f>
        <v>0</v>
      </c>
      <c r="I10" s="3">
        <f>'البيانات الاساسية'!D11</f>
        <v>0</v>
      </c>
      <c r="J10" s="3">
        <f t="shared" si="2"/>
        <v>0</v>
      </c>
      <c r="K10" s="3">
        <f t="shared" si="3"/>
        <v>0</v>
      </c>
      <c r="L10" s="13">
        <f t="shared" si="4"/>
        <v>0</v>
      </c>
      <c r="M10" s="1"/>
      <c r="N10" s="1"/>
      <c r="O10" s="1"/>
    </row>
    <row r="11" spans="1:15" ht="15.75">
      <c r="A11" s="3">
        <f>'البيانات الاساسية'!A12</f>
        <v>9</v>
      </c>
      <c r="B11" s="3">
        <f>'البيانات الاساسية'!B12</f>
        <v>0</v>
      </c>
      <c r="C11" s="3">
        <f>'البيانات الاساسية'!W12</f>
        <v>0</v>
      </c>
      <c r="D11" s="3">
        <f>'التامينات الاجتماعية'!F11</f>
        <v>0</v>
      </c>
      <c r="E11" s="3">
        <f>'البدلات المعفاة'!K11</f>
        <v>0</v>
      </c>
      <c r="F11" s="3">
        <f t="shared" si="0"/>
        <v>0</v>
      </c>
      <c r="G11" s="3">
        <f t="shared" si="1"/>
        <v>0</v>
      </c>
      <c r="H11" s="3">
        <f>'البيانات الاساسية'!E12</f>
        <v>0</v>
      </c>
      <c r="I11" s="3">
        <f>'البيانات الاساسية'!D12</f>
        <v>0</v>
      </c>
      <c r="J11" s="3">
        <f t="shared" si="2"/>
        <v>0</v>
      </c>
      <c r="K11" s="3">
        <f t="shared" si="3"/>
        <v>0</v>
      </c>
      <c r="L11" s="13">
        <f t="shared" si="4"/>
        <v>0</v>
      </c>
      <c r="M11" s="1"/>
      <c r="N11" s="1"/>
      <c r="O11" s="1"/>
    </row>
    <row r="12" spans="1:15" ht="15.75">
      <c r="A12" s="3">
        <f>'البيانات الاساسية'!A13</f>
        <v>10</v>
      </c>
      <c r="B12" s="3">
        <f>'البيانات الاساسية'!B13</f>
        <v>0</v>
      </c>
      <c r="C12" s="3">
        <f>'البيانات الاساسية'!W13</f>
        <v>0</v>
      </c>
      <c r="D12" s="3">
        <f>'التامينات الاجتماعية'!F12</f>
        <v>0</v>
      </c>
      <c r="E12" s="3">
        <f>'البدلات المعفاة'!K12</f>
        <v>0</v>
      </c>
      <c r="F12" s="3">
        <f t="shared" si="0"/>
        <v>0</v>
      </c>
      <c r="G12" s="3">
        <f t="shared" si="1"/>
        <v>0</v>
      </c>
      <c r="H12" s="3">
        <f>'البيانات الاساسية'!E13</f>
        <v>0</v>
      </c>
      <c r="I12" s="3">
        <f>'البيانات الاساسية'!D13</f>
        <v>0</v>
      </c>
      <c r="J12" s="3">
        <f t="shared" si="2"/>
        <v>0</v>
      </c>
      <c r="K12" s="3">
        <f t="shared" si="3"/>
        <v>0</v>
      </c>
      <c r="L12" s="13">
        <f t="shared" si="4"/>
        <v>0</v>
      </c>
      <c r="M12" s="1"/>
      <c r="N12" s="1"/>
      <c r="O12" s="1"/>
    </row>
    <row r="13" spans="1:15" ht="15.75">
      <c r="A13" s="3">
        <f>'البيانات الاساسية'!A14</f>
        <v>11</v>
      </c>
      <c r="B13" s="3">
        <f>'البيانات الاساسية'!B14</f>
        <v>0</v>
      </c>
      <c r="C13" s="3">
        <f>'البيانات الاساسية'!W14</f>
        <v>0</v>
      </c>
      <c r="D13" s="3">
        <f>'التامينات الاجتماعية'!F13</f>
        <v>0</v>
      </c>
      <c r="E13" s="3">
        <f>'البدلات المعفاة'!K13</f>
        <v>0</v>
      </c>
      <c r="F13" s="3">
        <f t="shared" si="0"/>
        <v>0</v>
      </c>
      <c r="G13" s="3">
        <f t="shared" si="1"/>
        <v>0</v>
      </c>
      <c r="H13" s="3">
        <f>'البيانات الاساسية'!E14</f>
        <v>0</v>
      </c>
      <c r="I13" s="3">
        <f>'البيانات الاساسية'!D14</f>
        <v>0</v>
      </c>
      <c r="J13" s="3">
        <f t="shared" si="2"/>
        <v>0</v>
      </c>
      <c r="K13" s="3">
        <f t="shared" si="3"/>
        <v>0</v>
      </c>
      <c r="L13" s="13">
        <f t="shared" si="4"/>
        <v>0</v>
      </c>
      <c r="M13" s="1"/>
      <c r="N13" s="1"/>
      <c r="O13" s="1"/>
    </row>
    <row r="14" spans="1:15" ht="15.75">
      <c r="A14" s="3">
        <f>'البيانات الاساسية'!A15</f>
        <v>12</v>
      </c>
      <c r="B14" s="3">
        <f>'البيانات الاساسية'!B15</f>
        <v>0</v>
      </c>
      <c r="C14" s="3">
        <f>'البيانات الاساسية'!W15</f>
        <v>0</v>
      </c>
      <c r="D14" s="3">
        <f>'التامينات الاجتماعية'!F14</f>
        <v>0</v>
      </c>
      <c r="E14" s="3">
        <f>'البدلات المعفاة'!K14</f>
        <v>0</v>
      </c>
      <c r="F14" s="3">
        <f t="shared" si="0"/>
        <v>0</v>
      </c>
      <c r="G14" s="3">
        <f t="shared" si="1"/>
        <v>0</v>
      </c>
      <c r="H14" s="3">
        <f>'البيانات الاساسية'!E15</f>
        <v>0</v>
      </c>
      <c r="I14" s="3">
        <f>'البيانات الاساسية'!D15</f>
        <v>0</v>
      </c>
      <c r="J14" s="3">
        <f t="shared" si="2"/>
        <v>0</v>
      </c>
      <c r="K14" s="3">
        <f t="shared" si="3"/>
        <v>0</v>
      </c>
      <c r="L14" s="13">
        <f t="shared" si="4"/>
        <v>0</v>
      </c>
      <c r="M14" s="1"/>
      <c r="N14" s="1"/>
      <c r="O14" s="1"/>
    </row>
    <row r="15" spans="1:15" ht="15.75">
      <c r="A15" s="3">
        <f>'البيانات الاساسية'!A16</f>
        <v>13</v>
      </c>
      <c r="B15" s="3">
        <f>'البيانات الاساسية'!B16</f>
        <v>0</v>
      </c>
      <c r="C15" s="3">
        <f>'البيانات الاساسية'!W16</f>
        <v>0</v>
      </c>
      <c r="D15" s="3">
        <f>'التامينات الاجتماعية'!F15</f>
        <v>0</v>
      </c>
      <c r="E15" s="3">
        <f>'البدلات المعفاة'!K15</f>
        <v>0</v>
      </c>
      <c r="F15" s="3">
        <f t="shared" si="0"/>
        <v>0</v>
      </c>
      <c r="G15" s="3">
        <f t="shared" si="1"/>
        <v>0</v>
      </c>
      <c r="H15" s="3">
        <f>'البيانات الاساسية'!E16</f>
        <v>0</v>
      </c>
      <c r="I15" s="3">
        <f>'البيانات الاساسية'!D16</f>
        <v>0</v>
      </c>
      <c r="J15" s="3">
        <f t="shared" si="2"/>
        <v>0</v>
      </c>
      <c r="K15" s="3">
        <f t="shared" si="3"/>
        <v>0</v>
      </c>
      <c r="L15" s="13">
        <f t="shared" si="4"/>
        <v>0</v>
      </c>
      <c r="M15" s="1"/>
      <c r="N15" s="1"/>
      <c r="O15" s="1"/>
    </row>
    <row r="16" spans="1:15" ht="15.75">
      <c r="A16" s="3">
        <f>'البيانات الاساسية'!A17</f>
        <v>14</v>
      </c>
      <c r="B16" s="3">
        <f>'البيانات الاساسية'!B17</f>
        <v>0</v>
      </c>
      <c r="C16" s="3">
        <f>'البيانات الاساسية'!W17</f>
        <v>0</v>
      </c>
      <c r="D16" s="3">
        <f>'التامينات الاجتماعية'!F16</f>
        <v>0</v>
      </c>
      <c r="E16" s="3">
        <f>'البدلات المعفاة'!K16</f>
        <v>0</v>
      </c>
      <c r="F16" s="3">
        <f t="shared" si="0"/>
        <v>0</v>
      </c>
      <c r="G16" s="3">
        <f t="shared" si="1"/>
        <v>0</v>
      </c>
      <c r="H16" s="3">
        <f>'البيانات الاساسية'!E17</f>
        <v>0</v>
      </c>
      <c r="I16" s="3">
        <f>'البيانات الاساسية'!D17</f>
        <v>0</v>
      </c>
      <c r="J16" s="3">
        <f t="shared" si="2"/>
        <v>0</v>
      </c>
      <c r="K16" s="3">
        <f t="shared" si="3"/>
        <v>0</v>
      </c>
      <c r="L16" s="13">
        <f t="shared" si="4"/>
        <v>0</v>
      </c>
      <c r="M16" s="1"/>
      <c r="N16" s="1"/>
      <c r="O16" s="1"/>
    </row>
    <row r="17" spans="1:15" ht="16.5" thickBot="1">
      <c r="A17" s="4">
        <f>'البيانات الاساسية'!A18</f>
        <v>15</v>
      </c>
      <c r="B17" s="4">
        <f>'البيانات الاساسية'!B18</f>
        <v>0</v>
      </c>
      <c r="C17" s="4">
        <f>'البيانات الاساسية'!W18</f>
        <v>0</v>
      </c>
      <c r="D17" s="4">
        <f>'التامينات الاجتماعية'!F17</f>
        <v>0</v>
      </c>
      <c r="E17" s="4">
        <f>'البدلات المعفاة'!K17</f>
        <v>0</v>
      </c>
      <c r="F17" s="4">
        <f t="shared" si="0"/>
        <v>0</v>
      </c>
      <c r="G17" s="4">
        <f t="shared" si="1"/>
        <v>0</v>
      </c>
      <c r="H17" s="4">
        <f>'البيانات الاساسية'!E18</f>
        <v>0</v>
      </c>
      <c r="I17" s="4">
        <f>'البيانات الاساسية'!D18</f>
        <v>0</v>
      </c>
      <c r="J17" s="4">
        <f t="shared" si="2"/>
        <v>0</v>
      </c>
      <c r="K17" s="4">
        <f t="shared" si="3"/>
        <v>0</v>
      </c>
      <c r="L17" s="16">
        <f t="shared" si="4"/>
        <v>0</v>
      </c>
      <c r="M17" s="1"/>
      <c r="N17" s="1"/>
      <c r="O17" s="1"/>
    </row>
    <row r="18" spans="1:15" ht="16.5" thickTop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sheetProtection/>
  <mergeCells count="1">
    <mergeCell ref="D1:I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1"/>
  <sheetViews>
    <sheetView rightToLeft="1" zoomScalePageLayoutView="0" workbookViewId="0" topLeftCell="A1">
      <selection activeCell="B15" sqref="B15"/>
    </sheetView>
  </sheetViews>
  <sheetFormatPr defaultColWidth="9.140625" defaultRowHeight="12.75"/>
  <cols>
    <col min="1" max="1" width="13.00390625" style="0" customWidth="1"/>
    <col min="2" max="2" width="21.28125" style="0" customWidth="1"/>
    <col min="3" max="3" width="14.421875" style="0" customWidth="1"/>
    <col min="4" max="4" width="18.140625" style="0" customWidth="1"/>
    <col min="5" max="5" width="13.421875" style="0" customWidth="1"/>
    <col min="6" max="6" width="15.57421875" style="0" customWidth="1"/>
  </cols>
  <sheetData>
    <row r="1" ht="13.5" thickBot="1"/>
    <row r="2" spans="1:6" ht="17.25" thickBot="1" thickTop="1">
      <c r="A2" s="2" t="s">
        <v>1</v>
      </c>
      <c r="B2" s="2" t="s">
        <v>14</v>
      </c>
      <c r="C2" s="2" t="s">
        <v>23</v>
      </c>
      <c r="D2" s="2" t="s">
        <v>42</v>
      </c>
      <c r="E2" s="2" t="s">
        <v>24</v>
      </c>
      <c r="F2" s="2" t="s">
        <v>12</v>
      </c>
    </row>
    <row r="3" spans="1:6" ht="16.5" thickTop="1">
      <c r="A3" s="3">
        <f>'البيانات الاساسية'!A4</f>
        <v>1</v>
      </c>
      <c r="B3" s="3" t="str">
        <f>'البيانات الاساسية'!B4</f>
        <v>طارق مهدوى</v>
      </c>
      <c r="C3" s="3">
        <f>'صافى الاستحقاقات الشهرية'!E5*13%</f>
        <v>78</v>
      </c>
      <c r="D3" s="3">
        <f>'البيانات الاساسية'!U4-'البيانات الاساسية'!K4</f>
        <v>9240</v>
      </c>
      <c r="E3" s="3">
        <f>D3*10%</f>
        <v>924</v>
      </c>
      <c r="F3" s="3">
        <f aca="true" t="shared" si="0" ref="F3:F17">C3+E3</f>
        <v>1002</v>
      </c>
    </row>
    <row r="4" spans="1:6" ht="15.75">
      <c r="A4" s="3">
        <f>'البيانات الاساسية'!A5</f>
        <v>2</v>
      </c>
      <c r="B4" s="3" t="str">
        <f>'البيانات الاساسية'!B5</f>
        <v>محمد قنديل</v>
      </c>
      <c r="C4" s="3">
        <f>'صافى الاستحقاقات الشهرية'!E6*13%</f>
        <v>78</v>
      </c>
      <c r="D4" s="3">
        <f>'البيانات الاساسية'!U5-'البيانات الاساسية'!K5</f>
        <v>9240</v>
      </c>
      <c r="E4" s="3">
        <f aca="true" t="shared" si="1" ref="E4:E17">D4*10%</f>
        <v>924</v>
      </c>
      <c r="F4" s="3">
        <f t="shared" si="0"/>
        <v>1002</v>
      </c>
    </row>
    <row r="5" spans="1:6" ht="15.75">
      <c r="A5" s="3">
        <f>'البيانات الاساسية'!A6</f>
        <v>3</v>
      </c>
      <c r="B5" s="3" t="str">
        <f>'البيانات الاساسية'!B6</f>
        <v>امال كمال</v>
      </c>
      <c r="C5" s="3">
        <f>'صافى الاستحقاقات الشهرية'!E7*13%</f>
        <v>133.9</v>
      </c>
      <c r="D5" s="3">
        <f>'البيانات الاساسية'!U6-'البيانات الاساسية'!K6</f>
        <v>12900</v>
      </c>
      <c r="E5" s="3">
        <f t="shared" si="1"/>
        <v>1290</v>
      </c>
      <c r="F5" s="3">
        <f t="shared" si="0"/>
        <v>1423.9</v>
      </c>
    </row>
    <row r="6" spans="1:6" ht="15.75">
      <c r="A6" s="3">
        <f>'البيانات الاساسية'!A7</f>
        <v>4</v>
      </c>
      <c r="B6" s="3" t="str">
        <f>'البيانات الاساسية'!B7</f>
        <v>ناهد شريف</v>
      </c>
      <c r="C6" s="3">
        <f>'صافى الاستحقاقات الشهرية'!E8*13%</f>
        <v>106.60000000000001</v>
      </c>
      <c r="D6" s="3">
        <f>'البيانات الاساسية'!U7-'البيانات الاساسية'!K7</f>
        <v>11400</v>
      </c>
      <c r="E6" s="3">
        <f t="shared" si="1"/>
        <v>1140</v>
      </c>
      <c r="F6" s="3">
        <f t="shared" si="0"/>
        <v>1246.6</v>
      </c>
    </row>
    <row r="7" spans="1:6" ht="15.75">
      <c r="A7" s="3">
        <f>'البيانات الاساسية'!A8</f>
        <v>5</v>
      </c>
      <c r="B7" s="3">
        <f>'البيانات الاساسية'!B8</f>
        <v>0</v>
      </c>
      <c r="C7" s="3">
        <f>'صافى الاستحقاقات الشهرية'!E9*13%</f>
        <v>0</v>
      </c>
      <c r="D7" s="3">
        <f>'البيانات الاساسية'!U8-'البيانات الاساسية'!K8</f>
        <v>0</v>
      </c>
      <c r="E7" s="3">
        <f t="shared" si="1"/>
        <v>0</v>
      </c>
      <c r="F7" s="3">
        <f t="shared" si="0"/>
        <v>0</v>
      </c>
    </row>
    <row r="8" spans="1:6" ht="15.75">
      <c r="A8" s="3">
        <f>'البيانات الاساسية'!A9</f>
        <v>6</v>
      </c>
      <c r="B8" s="3">
        <f>'البيانات الاساسية'!B9</f>
        <v>0</v>
      </c>
      <c r="C8" s="3">
        <f>'صافى الاستحقاقات الشهرية'!E10*13%</f>
        <v>0</v>
      </c>
      <c r="D8" s="3">
        <f>'البيانات الاساسية'!U9-'البيانات الاساسية'!K9</f>
        <v>0</v>
      </c>
      <c r="E8" s="3">
        <f t="shared" si="1"/>
        <v>0</v>
      </c>
      <c r="F8" s="3">
        <f t="shared" si="0"/>
        <v>0</v>
      </c>
    </row>
    <row r="9" spans="1:6" ht="15.75">
      <c r="A9" s="3">
        <f>'البيانات الاساسية'!A10</f>
        <v>7</v>
      </c>
      <c r="B9" s="3">
        <f>'البيانات الاساسية'!B10</f>
        <v>0</v>
      </c>
      <c r="C9" s="3">
        <f>'صافى الاستحقاقات الشهرية'!E11*13%</f>
        <v>0</v>
      </c>
      <c r="D9" s="3">
        <f>'البيانات الاساسية'!U10-'البيانات الاساسية'!K10</f>
        <v>0</v>
      </c>
      <c r="E9" s="3">
        <f t="shared" si="1"/>
        <v>0</v>
      </c>
      <c r="F9" s="3">
        <f t="shared" si="0"/>
        <v>0</v>
      </c>
    </row>
    <row r="10" spans="1:6" ht="15.75">
      <c r="A10" s="3">
        <f>'البيانات الاساسية'!A11</f>
        <v>8</v>
      </c>
      <c r="B10" s="3">
        <f>'البيانات الاساسية'!B11</f>
        <v>0</v>
      </c>
      <c r="C10" s="3">
        <f>'صافى الاستحقاقات الشهرية'!E12*13%</f>
        <v>0</v>
      </c>
      <c r="D10" s="3">
        <f>'البيانات الاساسية'!U11-'البيانات الاساسية'!K11</f>
        <v>0</v>
      </c>
      <c r="E10" s="3">
        <f t="shared" si="1"/>
        <v>0</v>
      </c>
      <c r="F10" s="3">
        <f t="shared" si="0"/>
        <v>0</v>
      </c>
    </row>
    <row r="11" spans="1:6" ht="15.75">
      <c r="A11" s="3">
        <f>'البيانات الاساسية'!A12</f>
        <v>9</v>
      </c>
      <c r="B11" s="3">
        <f>'البيانات الاساسية'!B12</f>
        <v>0</v>
      </c>
      <c r="C11" s="3">
        <f>'صافى الاستحقاقات الشهرية'!E13*13%</f>
        <v>0</v>
      </c>
      <c r="D11" s="3">
        <f>'البيانات الاساسية'!U12-'البيانات الاساسية'!K12</f>
        <v>0</v>
      </c>
      <c r="E11" s="3">
        <f t="shared" si="1"/>
        <v>0</v>
      </c>
      <c r="F11" s="3">
        <f t="shared" si="0"/>
        <v>0</v>
      </c>
    </row>
    <row r="12" spans="1:6" ht="15.75">
      <c r="A12" s="3">
        <f>'البيانات الاساسية'!A13</f>
        <v>10</v>
      </c>
      <c r="B12" s="3">
        <f>'البيانات الاساسية'!B13</f>
        <v>0</v>
      </c>
      <c r="C12" s="3">
        <f>'صافى الاستحقاقات الشهرية'!E14*13%</f>
        <v>0</v>
      </c>
      <c r="D12" s="3">
        <f>'البيانات الاساسية'!U13-'البيانات الاساسية'!K13</f>
        <v>0</v>
      </c>
      <c r="E12" s="3">
        <f t="shared" si="1"/>
        <v>0</v>
      </c>
      <c r="F12" s="3">
        <f t="shared" si="0"/>
        <v>0</v>
      </c>
    </row>
    <row r="13" spans="1:6" ht="15.75">
      <c r="A13" s="3">
        <f>'البيانات الاساسية'!A14</f>
        <v>11</v>
      </c>
      <c r="B13" s="3">
        <f>'البيانات الاساسية'!B14</f>
        <v>0</v>
      </c>
      <c r="C13" s="3">
        <f>'صافى الاستحقاقات الشهرية'!E15*13%</f>
        <v>0</v>
      </c>
      <c r="D13" s="3">
        <f>'البيانات الاساسية'!U14-'البيانات الاساسية'!K14</f>
        <v>0</v>
      </c>
      <c r="E13" s="3">
        <f>D13*10%</f>
        <v>0</v>
      </c>
      <c r="F13" s="3">
        <f t="shared" si="0"/>
        <v>0</v>
      </c>
    </row>
    <row r="14" spans="1:6" ht="15.75">
      <c r="A14" s="3">
        <f>'البيانات الاساسية'!A15</f>
        <v>12</v>
      </c>
      <c r="B14" s="3">
        <f>'البيانات الاساسية'!B15</f>
        <v>0</v>
      </c>
      <c r="C14" s="3">
        <f>'صافى الاستحقاقات الشهرية'!E16*13%</f>
        <v>0</v>
      </c>
      <c r="D14" s="3">
        <f>'البيانات الاساسية'!U15-'البيانات الاساسية'!K15</f>
        <v>0</v>
      </c>
      <c r="E14" s="3">
        <f t="shared" si="1"/>
        <v>0</v>
      </c>
      <c r="F14" s="3">
        <f t="shared" si="0"/>
        <v>0</v>
      </c>
    </row>
    <row r="15" spans="1:6" ht="15.75">
      <c r="A15" s="3">
        <f>'البيانات الاساسية'!A16</f>
        <v>13</v>
      </c>
      <c r="B15" s="3">
        <f>'البيانات الاساسية'!B16</f>
        <v>0</v>
      </c>
      <c r="C15" s="3">
        <f>'صافى الاستحقاقات الشهرية'!E17*13%</f>
        <v>0</v>
      </c>
      <c r="D15" s="3">
        <f>'البيانات الاساسية'!U16-'البيانات الاساسية'!K16</f>
        <v>0</v>
      </c>
      <c r="E15" s="3">
        <f t="shared" si="1"/>
        <v>0</v>
      </c>
      <c r="F15" s="3">
        <f t="shared" si="0"/>
        <v>0</v>
      </c>
    </row>
    <row r="16" spans="1:6" ht="15.75">
      <c r="A16" s="3">
        <f>'البيانات الاساسية'!A17</f>
        <v>14</v>
      </c>
      <c r="B16" s="3">
        <f>'البيانات الاساسية'!B17</f>
        <v>0</v>
      </c>
      <c r="C16" s="3">
        <f>'صافى الاستحقاقات الشهرية'!E18*13%</f>
        <v>0</v>
      </c>
      <c r="D16" s="3">
        <f>'البيانات الاساسية'!U17-'البيانات الاساسية'!K17</f>
        <v>0</v>
      </c>
      <c r="E16" s="3">
        <f t="shared" si="1"/>
        <v>0</v>
      </c>
      <c r="F16" s="3">
        <f t="shared" si="0"/>
        <v>0</v>
      </c>
    </row>
    <row r="17" spans="1:6" ht="16.5" thickBot="1">
      <c r="A17" s="4">
        <f>'البيانات الاساسية'!A18</f>
        <v>15</v>
      </c>
      <c r="B17" s="4">
        <f>'البيانات الاساسية'!B18</f>
        <v>0</v>
      </c>
      <c r="C17" s="4">
        <f>'صافى الاستحقاقات الشهرية'!E19*13%</f>
        <v>0</v>
      </c>
      <c r="D17" s="4">
        <f>'البيانات الاساسية'!U18-'البيانات الاساسية'!K18</f>
        <v>0</v>
      </c>
      <c r="E17" s="4">
        <f t="shared" si="1"/>
        <v>0</v>
      </c>
      <c r="F17" s="4">
        <f t="shared" si="0"/>
        <v>0</v>
      </c>
    </row>
    <row r="18" spans="1:6" ht="16.5" thickTop="1">
      <c r="A18" s="18"/>
      <c r="B18" s="18"/>
      <c r="C18" s="18"/>
      <c r="D18" s="18"/>
      <c r="E18" s="18"/>
      <c r="F18" s="18"/>
    </row>
    <row r="19" spans="1:6" ht="15.75">
      <c r="A19" s="1"/>
      <c r="B19" s="1"/>
      <c r="C19" s="1"/>
      <c r="D19" s="1"/>
      <c r="E19" s="1"/>
      <c r="F19" s="1"/>
    </row>
    <row r="20" spans="1:6" ht="15.75">
      <c r="A20" s="1"/>
      <c r="B20" s="1"/>
      <c r="C20" s="1"/>
      <c r="D20" s="1"/>
      <c r="E20" s="1"/>
      <c r="F20" s="1"/>
    </row>
    <row r="21" spans="1:6" ht="15.75">
      <c r="A21" s="1"/>
      <c r="B21" s="1"/>
      <c r="C21" s="1"/>
      <c r="D21" s="1"/>
      <c r="E21" s="1"/>
      <c r="F21" s="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12.28125" style="0" customWidth="1"/>
    <col min="2" max="2" width="25.00390625" style="0" customWidth="1"/>
    <col min="3" max="3" width="10.28125" style="0" customWidth="1"/>
    <col min="4" max="4" width="15.7109375" style="0" customWidth="1"/>
    <col min="5" max="5" width="13.00390625" style="0" customWidth="1"/>
    <col min="6" max="6" width="9.421875" style="0" customWidth="1"/>
    <col min="7" max="9" width="13.140625" style="0" customWidth="1"/>
    <col min="10" max="10" width="13.8515625" style="0" customWidth="1"/>
    <col min="11" max="11" width="11.00390625" style="0" customWidth="1"/>
  </cols>
  <sheetData>
    <row r="1" spans="1:11" ht="17.25" thickBot="1" thickTop="1">
      <c r="A1" s="27" t="s">
        <v>1</v>
      </c>
      <c r="B1" s="27" t="s">
        <v>14</v>
      </c>
      <c r="C1" s="29" t="s">
        <v>45</v>
      </c>
      <c r="D1" s="29"/>
      <c r="E1" s="29"/>
      <c r="F1" s="29" t="s">
        <v>46</v>
      </c>
      <c r="G1" s="29"/>
      <c r="H1" s="29"/>
      <c r="I1" s="29"/>
      <c r="J1" s="29"/>
      <c r="K1" s="27" t="s">
        <v>12</v>
      </c>
    </row>
    <row r="2" spans="1:11" ht="17.25" thickBot="1" thickTop="1">
      <c r="A2" s="28"/>
      <c r="B2" s="28"/>
      <c r="C2" s="2" t="s">
        <v>18</v>
      </c>
      <c r="D2" s="2" t="s">
        <v>26</v>
      </c>
      <c r="E2" s="2" t="s">
        <v>12</v>
      </c>
      <c r="F2" s="2" t="s">
        <v>19</v>
      </c>
      <c r="G2" s="2" t="s">
        <v>20</v>
      </c>
      <c r="H2" s="2" t="s">
        <v>25</v>
      </c>
      <c r="I2" s="2" t="s">
        <v>12</v>
      </c>
      <c r="J2" s="2" t="s">
        <v>47</v>
      </c>
      <c r="K2" s="28"/>
    </row>
    <row r="3" spans="1:11" ht="16.5" thickTop="1">
      <c r="A3" s="3">
        <f>'البيانات الاساسية'!A4</f>
        <v>1</v>
      </c>
      <c r="B3" s="3" t="str">
        <f>'البيانات الاساسية'!B4</f>
        <v>طارق مهدوى</v>
      </c>
      <c r="C3" s="3">
        <f>'البيانات الاساسية'!K4</f>
        <v>1800</v>
      </c>
      <c r="D3" s="3">
        <f>'البيانات الاساسية'!S4</f>
        <v>1200</v>
      </c>
      <c r="E3" s="3">
        <f>C3+D3</f>
        <v>3000</v>
      </c>
      <c r="F3" s="3">
        <f>IF('البيانات الاساسية'!M4&lt;2500,'البيانات الاساسية'!M4,2500)</f>
        <v>2500</v>
      </c>
      <c r="G3" s="3">
        <f>IF('صافى الاستحقاقات الشهرية'!H5&lt;480,'البيانات الاساسية'!O4,480)</f>
        <v>600</v>
      </c>
      <c r="H3" s="3">
        <f>IF('البيانات الاساسية'!Q4&lt;3000,'البيانات الاساسية'!Q4,3000)</f>
        <v>3000</v>
      </c>
      <c r="I3" s="10">
        <f>F3+G3+H3</f>
        <v>6100</v>
      </c>
      <c r="J3" s="7">
        <f>IF(I3&lt;4000,I3,4000)</f>
        <v>4000</v>
      </c>
      <c r="K3" s="3">
        <f>E3+J3</f>
        <v>7000</v>
      </c>
    </row>
    <row r="4" spans="1:11" ht="15.75">
      <c r="A4" s="3">
        <f>'البيانات الاساسية'!A5</f>
        <v>2</v>
      </c>
      <c r="B4" s="3" t="str">
        <f>'البيانات الاساسية'!B5</f>
        <v>محمد قنديل</v>
      </c>
      <c r="C4" s="3">
        <f>'البيانات الاساسية'!K5</f>
        <v>1800</v>
      </c>
      <c r="D4" s="3">
        <f>'البيانات الاساسية'!S5</f>
        <v>1200</v>
      </c>
      <c r="E4" s="3">
        <f aca="true" t="shared" si="0" ref="E4:E17">C4+D4</f>
        <v>3000</v>
      </c>
      <c r="F4" s="3">
        <f>IF('البيانات الاساسية'!M5&lt;2500,'البيانات الاساسية'!M5,2500)</f>
        <v>2500</v>
      </c>
      <c r="G4" s="3">
        <f>IF('صافى الاستحقاقات الشهرية'!H6&lt;480,'البيانات الاساسية'!O5,480)</f>
        <v>600</v>
      </c>
      <c r="H4" s="3">
        <f>IF('البيانات الاساسية'!Q5&lt;3000,'البيانات الاساسية'!Q5,3000)</f>
        <v>3000</v>
      </c>
      <c r="I4" s="10">
        <f aca="true" t="shared" si="1" ref="I4:I17">F4+G4+H4</f>
        <v>6100</v>
      </c>
      <c r="J4" s="7">
        <f aca="true" t="shared" si="2" ref="J4:J17">IF(I4&lt;4000,I4,4000)</f>
        <v>4000</v>
      </c>
      <c r="K4" s="3">
        <f aca="true" t="shared" si="3" ref="K4:K17">E4+J4</f>
        <v>7000</v>
      </c>
    </row>
    <row r="5" spans="1:11" ht="15.75">
      <c r="A5" s="3">
        <f>'البيانات الاساسية'!A6</f>
        <v>3</v>
      </c>
      <c r="B5" s="3" t="str">
        <f>'البيانات الاساسية'!B6</f>
        <v>امال كمال</v>
      </c>
      <c r="C5" s="3">
        <f>'البيانات الاساسية'!K6</f>
        <v>3600</v>
      </c>
      <c r="D5" s="3">
        <f>'البيانات الاساسية'!S6</f>
        <v>1800</v>
      </c>
      <c r="E5" s="3">
        <f t="shared" si="0"/>
        <v>5400</v>
      </c>
      <c r="F5" s="3">
        <f>IF('البيانات الاساسية'!M6&lt;2500,'البيانات الاساسية'!M6,2500)</f>
        <v>2500</v>
      </c>
      <c r="G5" s="3">
        <f>IF('صافى الاستحقاقات الشهرية'!H7&lt;480,'البيانات الاساسية'!O6,480)</f>
        <v>900</v>
      </c>
      <c r="H5" s="3">
        <f>IF('البيانات الاساسية'!Q6&lt;3000,'البيانات الاساسية'!Q6,3000)</f>
        <v>3000</v>
      </c>
      <c r="I5" s="10">
        <f t="shared" si="1"/>
        <v>6400</v>
      </c>
      <c r="J5" s="7">
        <f t="shared" si="2"/>
        <v>4000</v>
      </c>
      <c r="K5" s="3">
        <f t="shared" si="3"/>
        <v>9400</v>
      </c>
    </row>
    <row r="6" spans="1:11" ht="15.75">
      <c r="A6" s="3">
        <f>'البيانات الاساسية'!A7</f>
        <v>4</v>
      </c>
      <c r="B6" s="3" t="str">
        <f>'البيانات الاساسية'!B7</f>
        <v>ناهد شريف</v>
      </c>
      <c r="C6" s="3">
        <f>'البيانات الاساسية'!K7</f>
        <v>2400</v>
      </c>
      <c r="D6" s="3">
        <f>'البيانات الاساسية'!S7</f>
        <v>1560</v>
      </c>
      <c r="E6" s="3">
        <f t="shared" si="0"/>
        <v>3960</v>
      </c>
      <c r="F6" s="3">
        <f>IF('البيانات الاساسية'!M7&lt;2500,'البيانات الاساسية'!M7,2500)</f>
        <v>2500</v>
      </c>
      <c r="G6" s="3">
        <f>IF('صافى الاستحقاقات الشهرية'!H8&lt;480,'البيانات الاساسية'!O7,480)</f>
        <v>840</v>
      </c>
      <c r="H6" s="3">
        <f>IF('البيانات الاساسية'!Q7&lt;3000,'البيانات الاساسية'!Q7,3000)</f>
        <v>3000</v>
      </c>
      <c r="I6" s="10">
        <f t="shared" si="1"/>
        <v>6340</v>
      </c>
      <c r="J6" s="7">
        <f t="shared" si="2"/>
        <v>4000</v>
      </c>
      <c r="K6" s="3">
        <f t="shared" si="3"/>
        <v>7960</v>
      </c>
    </row>
    <row r="7" spans="1:11" ht="15.75">
      <c r="A7" s="3">
        <f>'البيانات الاساسية'!A8</f>
        <v>5</v>
      </c>
      <c r="B7" s="3">
        <f>'البيانات الاساسية'!B8</f>
        <v>0</v>
      </c>
      <c r="C7" s="3">
        <f>'البيانات الاساسية'!K8</f>
        <v>0</v>
      </c>
      <c r="D7" s="3">
        <f>'البيانات الاساسية'!S8</f>
        <v>0</v>
      </c>
      <c r="E7" s="3">
        <f t="shared" si="0"/>
        <v>0</v>
      </c>
      <c r="F7" s="3">
        <f>IF('البيانات الاساسية'!M8&lt;2500,'البيانات الاساسية'!M8,2500)</f>
        <v>0</v>
      </c>
      <c r="G7" s="3">
        <f>IF('صافى الاستحقاقات الشهرية'!H9&lt;480,'البيانات الاساسية'!O8,480)</f>
        <v>0</v>
      </c>
      <c r="H7" s="3">
        <f>IF('البيانات الاساسية'!Q8&lt;3000,'البيانات الاساسية'!Q8,3000)</f>
        <v>0</v>
      </c>
      <c r="I7" s="10">
        <f t="shared" si="1"/>
        <v>0</v>
      </c>
      <c r="J7" s="7">
        <f t="shared" si="2"/>
        <v>0</v>
      </c>
      <c r="K7" s="3">
        <f t="shared" si="3"/>
        <v>0</v>
      </c>
    </row>
    <row r="8" spans="1:11" ht="15.75">
      <c r="A8" s="3">
        <f>'البيانات الاساسية'!A9</f>
        <v>6</v>
      </c>
      <c r="B8" s="3">
        <f>'البيانات الاساسية'!B9</f>
        <v>0</v>
      </c>
      <c r="C8" s="3">
        <f>'البيانات الاساسية'!K9</f>
        <v>0</v>
      </c>
      <c r="D8" s="3">
        <f>'البيانات الاساسية'!S9</f>
        <v>0</v>
      </c>
      <c r="E8" s="3">
        <f t="shared" si="0"/>
        <v>0</v>
      </c>
      <c r="F8" s="3">
        <f>IF('البيانات الاساسية'!M9&lt;2500,'البيانات الاساسية'!M9,2500)</f>
        <v>0</v>
      </c>
      <c r="G8" s="3">
        <f>IF('صافى الاستحقاقات الشهرية'!H10&lt;480,'البيانات الاساسية'!O9,480)</f>
        <v>0</v>
      </c>
      <c r="H8" s="3">
        <f>IF('البيانات الاساسية'!Q9&lt;3000,'البيانات الاساسية'!Q9,3000)</f>
        <v>0</v>
      </c>
      <c r="I8" s="10">
        <f t="shared" si="1"/>
        <v>0</v>
      </c>
      <c r="J8" s="7">
        <f t="shared" si="2"/>
        <v>0</v>
      </c>
      <c r="K8" s="3">
        <f t="shared" si="3"/>
        <v>0</v>
      </c>
    </row>
    <row r="9" spans="1:11" ht="15.75">
      <c r="A9" s="3">
        <f>'البيانات الاساسية'!A10</f>
        <v>7</v>
      </c>
      <c r="B9" s="3">
        <f>'البيانات الاساسية'!B10</f>
        <v>0</v>
      </c>
      <c r="C9" s="3">
        <f>'البيانات الاساسية'!K10</f>
        <v>0</v>
      </c>
      <c r="D9" s="3">
        <f>'البيانات الاساسية'!S10</f>
        <v>0</v>
      </c>
      <c r="E9" s="3">
        <f t="shared" si="0"/>
        <v>0</v>
      </c>
      <c r="F9" s="3">
        <f>IF('البيانات الاساسية'!M10&lt;2500,'البيانات الاساسية'!M10,2500)</f>
        <v>0</v>
      </c>
      <c r="G9" s="3">
        <f>IF('صافى الاستحقاقات الشهرية'!H11&lt;480,'البيانات الاساسية'!O10,480)</f>
        <v>0</v>
      </c>
      <c r="H9" s="3">
        <f>IF('البيانات الاساسية'!Q10&lt;3000,'البيانات الاساسية'!Q10,3000)</f>
        <v>0</v>
      </c>
      <c r="I9" s="10">
        <f t="shared" si="1"/>
        <v>0</v>
      </c>
      <c r="J9" s="7">
        <f t="shared" si="2"/>
        <v>0</v>
      </c>
      <c r="K9" s="3">
        <f t="shared" si="3"/>
        <v>0</v>
      </c>
    </row>
    <row r="10" spans="1:11" ht="15.75">
      <c r="A10" s="3">
        <f>'البيانات الاساسية'!A11</f>
        <v>8</v>
      </c>
      <c r="B10" s="3">
        <f>'البيانات الاساسية'!B11</f>
        <v>0</v>
      </c>
      <c r="C10" s="3">
        <f>'البيانات الاساسية'!K11</f>
        <v>0</v>
      </c>
      <c r="D10" s="3">
        <f>'البيانات الاساسية'!S11</f>
        <v>0</v>
      </c>
      <c r="E10" s="3">
        <f t="shared" si="0"/>
        <v>0</v>
      </c>
      <c r="F10" s="3">
        <f>IF('البيانات الاساسية'!M11&lt;2500,'البيانات الاساسية'!M11,2500)</f>
        <v>0</v>
      </c>
      <c r="G10" s="3">
        <f>IF('صافى الاستحقاقات الشهرية'!H12&lt;480,'البيانات الاساسية'!O11,480)</f>
        <v>0</v>
      </c>
      <c r="H10" s="3">
        <f>IF('البيانات الاساسية'!Q11&lt;3000,'البيانات الاساسية'!Q11,3000)</f>
        <v>0</v>
      </c>
      <c r="I10" s="10">
        <f t="shared" si="1"/>
        <v>0</v>
      </c>
      <c r="J10" s="7">
        <f t="shared" si="2"/>
        <v>0</v>
      </c>
      <c r="K10" s="3">
        <f t="shared" si="3"/>
        <v>0</v>
      </c>
    </row>
    <row r="11" spans="1:11" ht="15.75">
      <c r="A11" s="3">
        <f>'البيانات الاساسية'!A12</f>
        <v>9</v>
      </c>
      <c r="B11" s="3">
        <f>'البيانات الاساسية'!B12</f>
        <v>0</v>
      </c>
      <c r="C11" s="3">
        <f>'البيانات الاساسية'!K12</f>
        <v>0</v>
      </c>
      <c r="D11" s="3">
        <f>'البيانات الاساسية'!S12</f>
        <v>0</v>
      </c>
      <c r="E11" s="3">
        <f t="shared" si="0"/>
        <v>0</v>
      </c>
      <c r="F11" s="3">
        <f>IF('البيانات الاساسية'!M12&lt;2500,'البيانات الاساسية'!M12,2500)</f>
        <v>0</v>
      </c>
      <c r="G11" s="3">
        <f>IF('صافى الاستحقاقات الشهرية'!H13&lt;480,'البيانات الاساسية'!O12,480)</f>
        <v>0</v>
      </c>
      <c r="H11" s="3">
        <f>IF('البيانات الاساسية'!Q12&lt;3000,'البيانات الاساسية'!Q12,3000)</f>
        <v>0</v>
      </c>
      <c r="I11" s="10">
        <f t="shared" si="1"/>
        <v>0</v>
      </c>
      <c r="J11" s="7">
        <f t="shared" si="2"/>
        <v>0</v>
      </c>
      <c r="K11" s="3">
        <f t="shared" si="3"/>
        <v>0</v>
      </c>
    </row>
    <row r="12" spans="1:11" ht="15.75">
      <c r="A12" s="3">
        <f>'البيانات الاساسية'!A13</f>
        <v>10</v>
      </c>
      <c r="B12" s="3">
        <f>'البيانات الاساسية'!B13</f>
        <v>0</v>
      </c>
      <c r="C12" s="3">
        <f>'البيانات الاساسية'!K13</f>
        <v>0</v>
      </c>
      <c r="D12" s="3">
        <f>'البيانات الاساسية'!S13</f>
        <v>0</v>
      </c>
      <c r="E12" s="3">
        <f t="shared" si="0"/>
        <v>0</v>
      </c>
      <c r="F12" s="3">
        <f>IF('البيانات الاساسية'!M13&lt;2500,'البيانات الاساسية'!M13,2500)</f>
        <v>0</v>
      </c>
      <c r="G12" s="3">
        <f>IF('صافى الاستحقاقات الشهرية'!H14&lt;480,'البيانات الاساسية'!O13,480)</f>
        <v>0</v>
      </c>
      <c r="H12" s="3">
        <f>IF('البيانات الاساسية'!Q13&lt;3000,'البيانات الاساسية'!Q13,3000)</f>
        <v>0</v>
      </c>
      <c r="I12" s="10">
        <f t="shared" si="1"/>
        <v>0</v>
      </c>
      <c r="J12" s="7">
        <f t="shared" si="2"/>
        <v>0</v>
      </c>
      <c r="K12" s="3">
        <f t="shared" si="3"/>
        <v>0</v>
      </c>
    </row>
    <row r="13" spans="1:11" ht="15.75">
      <c r="A13" s="3">
        <f>'البيانات الاساسية'!A14</f>
        <v>11</v>
      </c>
      <c r="B13" s="3">
        <f>'البيانات الاساسية'!B14</f>
        <v>0</v>
      </c>
      <c r="C13" s="3">
        <f>'البيانات الاساسية'!K14</f>
        <v>0</v>
      </c>
      <c r="D13" s="3">
        <f>'البيانات الاساسية'!S14</f>
        <v>0</v>
      </c>
      <c r="E13" s="3">
        <f t="shared" si="0"/>
        <v>0</v>
      </c>
      <c r="F13" s="3">
        <f>IF('البيانات الاساسية'!M14&lt;2500,'البيانات الاساسية'!M14,2500)</f>
        <v>0</v>
      </c>
      <c r="G13" s="3">
        <f>IF('صافى الاستحقاقات الشهرية'!H15&lt;480,'البيانات الاساسية'!O14,480)</f>
        <v>0</v>
      </c>
      <c r="H13" s="3">
        <f>IF('البيانات الاساسية'!Q14&lt;3000,'البيانات الاساسية'!Q14,3000)</f>
        <v>0</v>
      </c>
      <c r="I13" s="10">
        <f t="shared" si="1"/>
        <v>0</v>
      </c>
      <c r="J13" s="7">
        <f t="shared" si="2"/>
        <v>0</v>
      </c>
      <c r="K13" s="3">
        <f t="shared" si="3"/>
        <v>0</v>
      </c>
    </row>
    <row r="14" spans="1:11" ht="15.75">
      <c r="A14" s="3">
        <f>'البيانات الاساسية'!A15</f>
        <v>12</v>
      </c>
      <c r="B14" s="3">
        <f>'البيانات الاساسية'!B15</f>
        <v>0</v>
      </c>
      <c r="C14" s="3">
        <f>'البيانات الاساسية'!K15</f>
        <v>0</v>
      </c>
      <c r="D14" s="3">
        <f>'البيانات الاساسية'!S15</f>
        <v>0</v>
      </c>
      <c r="E14" s="3">
        <f t="shared" si="0"/>
        <v>0</v>
      </c>
      <c r="F14" s="3">
        <f>IF('البيانات الاساسية'!M15&lt;2500,'البيانات الاساسية'!M15,2500)</f>
        <v>0</v>
      </c>
      <c r="G14" s="3">
        <f>IF('صافى الاستحقاقات الشهرية'!H16&lt;480,'البيانات الاساسية'!O15,480)</f>
        <v>0</v>
      </c>
      <c r="H14" s="3">
        <f>IF('البيانات الاساسية'!Q15&lt;3000,'البيانات الاساسية'!Q15,3000)</f>
        <v>0</v>
      </c>
      <c r="I14" s="10">
        <f t="shared" si="1"/>
        <v>0</v>
      </c>
      <c r="J14" s="7">
        <f t="shared" si="2"/>
        <v>0</v>
      </c>
      <c r="K14" s="3">
        <f t="shared" si="3"/>
        <v>0</v>
      </c>
    </row>
    <row r="15" spans="1:11" ht="15.75">
      <c r="A15" s="3">
        <f>'البيانات الاساسية'!A16</f>
        <v>13</v>
      </c>
      <c r="B15" s="3">
        <f>'البيانات الاساسية'!B16</f>
        <v>0</v>
      </c>
      <c r="C15" s="3">
        <f>'البيانات الاساسية'!K16</f>
        <v>0</v>
      </c>
      <c r="D15" s="3">
        <f>'البيانات الاساسية'!S16</f>
        <v>0</v>
      </c>
      <c r="E15" s="3">
        <f t="shared" si="0"/>
        <v>0</v>
      </c>
      <c r="F15" s="3">
        <f>IF('البيانات الاساسية'!M16&lt;2500,'البيانات الاساسية'!M16,2500)</f>
        <v>0</v>
      </c>
      <c r="G15" s="3">
        <f>IF('صافى الاستحقاقات الشهرية'!H17&lt;480,'البيانات الاساسية'!O16,480)</f>
        <v>0</v>
      </c>
      <c r="H15" s="3">
        <f>IF('البيانات الاساسية'!Q16&lt;3000,'البيانات الاساسية'!Q16,3000)</f>
        <v>0</v>
      </c>
      <c r="I15" s="10">
        <f t="shared" si="1"/>
        <v>0</v>
      </c>
      <c r="J15" s="7">
        <f t="shared" si="2"/>
        <v>0</v>
      </c>
      <c r="K15" s="3">
        <f t="shared" si="3"/>
        <v>0</v>
      </c>
    </row>
    <row r="16" spans="1:11" ht="15.75">
      <c r="A16" s="3">
        <f>'البيانات الاساسية'!A17</f>
        <v>14</v>
      </c>
      <c r="B16" s="3">
        <f>'البيانات الاساسية'!B17</f>
        <v>0</v>
      </c>
      <c r="C16" s="3">
        <f>'البيانات الاساسية'!K17</f>
        <v>0</v>
      </c>
      <c r="D16" s="3">
        <f>'البيانات الاساسية'!S17</f>
        <v>0</v>
      </c>
      <c r="E16" s="3">
        <f t="shared" si="0"/>
        <v>0</v>
      </c>
      <c r="F16" s="3">
        <f>IF('البيانات الاساسية'!M17&lt;2500,'البيانات الاساسية'!M17,2500)</f>
        <v>0</v>
      </c>
      <c r="G16" s="3">
        <f>IF('صافى الاستحقاقات الشهرية'!H18&lt;480,'البيانات الاساسية'!O17,480)</f>
        <v>0</v>
      </c>
      <c r="H16" s="3">
        <f>IF('البيانات الاساسية'!Q17&lt;3000,'البيانات الاساسية'!Q17,3000)</f>
        <v>0</v>
      </c>
      <c r="I16" s="10">
        <f t="shared" si="1"/>
        <v>0</v>
      </c>
      <c r="J16" s="7">
        <f t="shared" si="2"/>
        <v>0</v>
      </c>
      <c r="K16" s="3">
        <f t="shared" si="3"/>
        <v>0</v>
      </c>
    </row>
    <row r="17" spans="1:11" ht="16.5" thickBot="1">
      <c r="A17" s="4">
        <f>'البيانات الاساسية'!A18</f>
        <v>15</v>
      </c>
      <c r="B17" s="4">
        <f>'البيانات الاساسية'!B18</f>
        <v>0</v>
      </c>
      <c r="C17" s="4">
        <f>'البيانات الاساسية'!K18</f>
        <v>0</v>
      </c>
      <c r="D17" s="4">
        <f>'البيانات الاساسية'!S18</f>
        <v>0</v>
      </c>
      <c r="E17" s="4">
        <f t="shared" si="0"/>
        <v>0</v>
      </c>
      <c r="F17" s="4">
        <f>IF('البيانات الاساسية'!M18&lt;2500,'البيانات الاساسية'!M18,2500)</f>
        <v>0</v>
      </c>
      <c r="G17" s="4">
        <f>IF('صافى الاستحقاقات الشهرية'!H19&lt;480,'البيانات الاساسية'!O18,480)</f>
        <v>0</v>
      </c>
      <c r="H17" s="4">
        <f>IF('البيانات الاساسية'!Q18&lt;3000,'البيانات الاساسية'!Q18,3000)</f>
        <v>0</v>
      </c>
      <c r="I17" s="14">
        <f t="shared" si="1"/>
        <v>0</v>
      </c>
      <c r="J17" s="9">
        <f t="shared" si="2"/>
        <v>0</v>
      </c>
      <c r="K17" s="4">
        <f t="shared" si="3"/>
        <v>0</v>
      </c>
    </row>
    <row r="18" spans="1:12" ht="16.5" thickTop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9"/>
    </row>
    <row r="19" ht="15.75">
      <c r="J19" s="10"/>
    </row>
    <row r="20" ht="15.75">
      <c r="J20" s="10"/>
    </row>
  </sheetData>
  <sheetProtection/>
  <mergeCells count="5">
    <mergeCell ref="A1:A2"/>
    <mergeCell ref="C1:E1"/>
    <mergeCell ref="F1:J1"/>
    <mergeCell ref="K1:K2"/>
    <mergeCell ref="B1:B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CAIRO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DR.SAID SOLIMAN</dc:creator>
  <cp:keywords/>
  <dc:description/>
  <cp:lastModifiedBy>دبى للكمبيوتر</cp:lastModifiedBy>
  <dcterms:created xsi:type="dcterms:W3CDTF">2003-05-08T05:32:16Z</dcterms:created>
  <dcterms:modified xsi:type="dcterms:W3CDTF">2021-06-03T04:58:04Z</dcterms:modified>
  <cp:category/>
  <cp:version/>
  <cp:contentType/>
  <cp:contentStatus/>
</cp:coreProperties>
</file>